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erg\MagentaCLOUD\Feuerwehr\00_Allgemein\"/>
    </mc:Choice>
  </mc:AlternateContent>
  <xr:revisionPtr revIDLastSave="0" documentId="13_ncr:1_{EB6A2DCC-BC9D-4DBF-93DB-CDCA77F8E9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3" sheetId="24" r:id="rId1"/>
    <sheet name="2022" sheetId="23" r:id="rId2"/>
    <sheet name="2021" sheetId="22" r:id="rId3"/>
    <sheet name="2020 Pandemie" sheetId="21" r:id="rId4"/>
    <sheet name="2020" sheetId="20" r:id="rId5"/>
    <sheet name="2019" sheetId="19" r:id="rId6"/>
    <sheet name="2018" sheetId="17" r:id="rId7"/>
    <sheet name="2017" sheetId="16" r:id="rId8"/>
    <sheet name="2016" sheetId="8" r:id="rId9"/>
    <sheet name="2015" sheetId="7" r:id="rId10"/>
    <sheet name="2014" sheetId="6" r:id="rId11"/>
    <sheet name="2012" sheetId="4" r:id="rId12"/>
    <sheet name="2013" sheetId="5" r:id="rId13"/>
    <sheet name="2011" sheetId="1" r:id="rId14"/>
    <sheet name="2010" sheetId="11" r:id="rId15"/>
    <sheet name="2009" sheetId="12" r:id="rId16"/>
    <sheet name="2008" sheetId="13" r:id="rId17"/>
    <sheet name="2007" sheetId="14" r:id="rId18"/>
    <sheet name="2006" sheetId="15" r:id="rId19"/>
  </sheets>
  <definedNames>
    <definedName name="_xlnm._FilterDatabase" localSheetId="9" hidden="1">'2015'!$A$4:$F$68</definedName>
    <definedName name="_xlnm._FilterDatabase" localSheetId="8" hidden="1">'2016'!$A$4:$F$70</definedName>
    <definedName name="_xlnm._FilterDatabase" localSheetId="7" hidden="1">'2017'!$A$4:$F$71</definedName>
    <definedName name="_xlnm._FilterDatabase" localSheetId="6" hidden="1">'2018'!$A$4:$F$77</definedName>
    <definedName name="_xlnm._FilterDatabase" localSheetId="5" hidden="1">'2019'!$A$4:$I$68</definedName>
    <definedName name="_xlnm._FilterDatabase" localSheetId="4" hidden="1">'2020'!$A$4:$J$4</definedName>
    <definedName name="_xlnm._FilterDatabase" localSheetId="3" hidden="1">'2020 Pandemie'!$A$4:$J$4</definedName>
    <definedName name="_xlnm._FilterDatabase" localSheetId="2" hidden="1">'2021'!$A$4:$J$75</definedName>
    <definedName name="_xlnm._FilterDatabase" localSheetId="1" hidden="1">'2022'!$A$3:$J$86</definedName>
    <definedName name="_xlnm._FilterDatabase" localSheetId="0" hidden="1">'2023'!$A$3:$G$81</definedName>
    <definedName name="_xlnm.Print_Area" localSheetId="12">'2013'!$A:$G</definedName>
    <definedName name="_xlnm.Print_Area" localSheetId="10">'2014'!$A$1:$F$72</definedName>
    <definedName name="_xlnm.Print_Area" localSheetId="9">'2015'!$A$1:$F$73</definedName>
    <definedName name="_xlnm.Print_Area" localSheetId="8">'2016'!$A$1:$F$73</definedName>
    <definedName name="_xlnm.Print_Area" localSheetId="7">'2017'!$A$1:$F$74</definedName>
    <definedName name="_xlnm.Print_Area" localSheetId="6">'2018'!$A$1:$F$80</definedName>
    <definedName name="_xlnm.Print_Area" localSheetId="5">'2019'!$A$1:$J$71</definedName>
    <definedName name="_xlnm.Print_Area" localSheetId="4">'2020'!$A$1:$J$82</definedName>
    <definedName name="_xlnm.Print_Area" localSheetId="3">'2020 Pandemie'!$A$1:$J$56</definedName>
    <definedName name="_xlnm.Print_Area" localSheetId="2">'2021'!$A$1:$J$76</definedName>
    <definedName name="_xlnm.Print_Area" localSheetId="1">'2022'!$A$1:$J$87</definedName>
    <definedName name="_xlnm.Print_Area" localSheetId="0">'2023'!$A$1:$G$82</definedName>
    <definedName name="_xlnm.Print_Titles" localSheetId="6">'2018'!$1:$4</definedName>
    <definedName name="_xlnm.Print_Titles" localSheetId="5">'2019'!$1:$4</definedName>
    <definedName name="_xlnm.Print_Titles" localSheetId="4">'2020'!$1:$4</definedName>
    <definedName name="_xlnm.Print_Titles" localSheetId="3">'2020 Pandemie'!$1:$4</definedName>
    <definedName name="_xlnm.Print_Titles" localSheetId="2">'2021'!$1:$4</definedName>
    <definedName name="_xlnm.Print_Titles" localSheetId="1">'2022'!$1:$3</definedName>
    <definedName name="_xlnm.Print_Titles" localSheetId="0">'2023'!$1:$3</definedName>
    <definedName name="OLE_LINK1" localSheetId="16">'2008'!$C$18</definedName>
    <definedName name="OLE_LINK2" localSheetId="14">'2010'!$C$8</definedName>
    <definedName name="Print_Area" localSheetId="11">'2012'!$A$1:$H$61</definedName>
    <definedName name="Print_Area" localSheetId="12">'2013'!$A:$G</definedName>
    <definedName name="Print_Area" localSheetId="10">'2014'!$A:$F</definedName>
    <definedName name="Print_Area" localSheetId="9">'2015'!$A:$F</definedName>
    <definedName name="Print_Area" localSheetId="8">'2016'!$A:$F</definedName>
    <definedName name="Print_Area" localSheetId="7">'2017'!$A:$F</definedName>
    <definedName name="Print_Area" localSheetId="6">'2018'!$A:$F</definedName>
    <definedName name="Print_Area" localSheetId="5">'2019'!$A:$J</definedName>
    <definedName name="Print_Area" localSheetId="4">'2020'!$A:$J</definedName>
    <definedName name="Print_Area" localSheetId="3">'2020 Pandemie'!$A:$J</definedName>
    <definedName name="Print_Area" localSheetId="2">'2021'!$A:$J</definedName>
    <definedName name="Print_Area" localSheetId="1">'2022'!$A:$J</definedName>
    <definedName name="Print_Area" localSheetId="0">'2023'!$A:$G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81" i="24" l="1"/>
  <c r="R5" i="24"/>
  <c r="R6" i="24"/>
  <c r="R7" i="24"/>
  <c r="R8" i="24"/>
  <c r="R9" i="24"/>
  <c r="R10" i="24"/>
  <c r="R11" i="24"/>
  <c r="R12" i="24"/>
  <c r="R13" i="24"/>
  <c r="R14" i="24"/>
  <c r="R15" i="24"/>
  <c r="R16" i="24"/>
  <c r="R17" i="24"/>
  <c r="R4" i="24"/>
  <c r="N60" i="24"/>
  <c r="N45" i="24"/>
  <c r="N63" i="24"/>
  <c r="M3" i="24"/>
  <c r="N6" i="24"/>
  <c r="N7" i="24"/>
  <c r="N8" i="24"/>
  <c r="N9" i="24"/>
  <c r="N10" i="24"/>
  <c r="N11" i="24"/>
  <c r="N12" i="24"/>
  <c r="N13" i="24"/>
  <c r="N14" i="24"/>
  <c r="N15" i="24"/>
  <c r="N16" i="24"/>
  <c r="N17" i="24"/>
  <c r="N18" i="24"/>
  <c r="N19" i="24"/>
  <c r="N20" i="24"/>
  <c r="N21" i="24"/>
  <c r="N23" i="24"/>
  <c r="N24" i="24"/>
  <c r="N25" i="24"/>
  <c r="N26" i="24"/>
  <c r="N27" i="24"/>
  <c r="N28" i="24"/>
  <c r="N29" i="24"/>
  <c r="N30" i="24"/>
  <c r="N31" i="24"/>
  <c r="N33" i="24"/>
  <c r="N34" i="24"/>
  <c r="N35" i="24"/>
  <c r="N36" i="24"/>
  <c r="N37" i="24"/>
  <c r="N39" i="24"/>
  <c r="N40" i="24"/>
  <c r="N41" i="24"/>
  <c r="N42" i="24"/>
  <c r="N43" i="24"/>
  <c r="N44" i="24"/>
  <c r="N46" i="24"/>
  <c r="N47" i="24"/>
  <c r="N48" i="24"/>
  <c r="N49" i="24"/>
  <c r="N50" i="24"/>
  <c r="N51" i="24"/>
  <c r="N52" i="24"/>
  <c r="N53" i="24"/>
  <c r="N54" i="24"/>
  <c r="N55" i="24"/>
  <c r="N56" i="24"/>
  <c r="N57" i="24"/>
  <c r="N58" i="24"/>
  <c r="N59" i="24"/>
  <c r="N61" i="24"/>
  <c r="N62" i="24"/>
  <c r="N64" i="24"/>
  <c r="N65" i="24"/>
  <c r="N66" i="24"/>
  <c r="N67" i="24"/>
  <c r="N68" i="24"/>
  <c r="N69" i="24"/>
  <c r="N70" i="24"/>
  <c r="N71" i="24"/>
  <c r="N72" i="24"/>
  <c r="N73" i="24"/>
  <c r="N74" i="24"/>
  <c r="N75" i="24"/>
  <c r="N76" i="24"/>
  <c r="N77" i="24"/>
  <c r="N78" i="24"/>
  <c r="N79" i="24"/>
  <c r="N80" i="24"/>
  <c r="N32" i="24"/>
  <c r="N22" i="24"/>
  <c r="N4" i="24"/>
  <c r="N5" i="24"/>
  <c r="L3" i="24"/>
  <c r="K3" i="24" l="1"/>
  <c r="J3" i="24"/>
  <c r="N4" i="21"/>
  <c r="O5" i="21"/>
  <c r="O29" i="23"/>
  <c r="O44" i="23"/>
  <c r="O43" i="23"/>
  <c r="O70" i="23"/>
  <c r="O55" i="23"/>
  <c r="O15" i="23"/>
  <c r="O76" i="23"/>
  <c r="N3" i="23"/>
  <c r="M3" i="23"/>
  <c r="N4" i="22"/>
  <c r="O6" i="22"/>
  <c r="O7" i="22"/>
  <c r="O8" i="22"/>
  <c r="O9" i="22"/>
  <c r="O10" i="22"/>
  <c r="O11" i="22"/>
  <c r="O12" i="22"/>
  <c r="O13" i="22"/>
  <c r="O14" i="22"/>
  <c r="O15" i="22"/>
  <c r="O16" i="22"/>
  <c r="O17" i="22"/>
  <c r="O18" i="22"/>
  <c r="O19" i="22"/>
  <c r="O20" i="22"/>
  <c r="O21" i="22"/>
  <c r="O22" i="22"/>
  <c r="O23" i="22"/>
  <c r="O24" i="22"/>
  <c r="O25" i="22"/>
  <c r="O26" i="22"/>
  <c r="O27" i="22"/>
  <c r="O28" i="22"/>
  <c r="O29" i="22"/>
  <c r="O30" i="22"/>
  <c r="O31" i="22"/>
  <c r="O32" i="22"/>
  <c r="O33" i="22"/>
  <c r="O34" i="22"/>
  <c r="O35" i="22"/>
  <c r="O36" i="22"/>
  <c r="O37" i="22"/>
  <c r="O38" i="22"/>
  <c r="O39" i="22"/>
  <c r="O40" i="22"/>
  <c r="O41" i="22"/>
  <c r="O42" i="22"/>
  <c r="O43" i="22"/>
  <c r="O44" i="22"/>
  <c r="O45" i="22"/>
  <c r="O46" i="22"/>
  <c r="O47" i="22"/>
  <c r="O48" i="22"/>
  <c r="O49" i="22"/>
  <c r="O50" i="22"/>
  <c r="O51" i="22"/>
  <c r="O52" i="22"/>
  <c r="O53" i="22"/>
  <c r="O54" i="22"/>
  <c r="O55" i="22"/>
  <c r="O56" i="22"/>
  <c r="O57" i="22"/>
  <c r="O58" i="22"/>
  <c r="O59" i="22"/>
  <c r="O60" i="22"/>
  <c r="O61" i="22"/>
  <c r="O62" i="22"/>
  <c r="O63" i="22"/>
  <c r="O64" i="22"/>
  <c r="O65" i="22"/>
  <c r="O66" i="22"/>
  <c r="O67" i="22"/>
  <c r="O68" i="22"/>
  <c r="O69" i="22"/>
  <c r="O70" i="22"/>
  <c r="O71" i="22"/>
  <c r="O72" i="22"/>
  <c r="O73" i="22"/>
  <c r="O74" i="22"/>
  <c r="O75" i="22"/>
  <c r="O5" i="22"/>
  <c r="O6" i="23"/>
  <c r="O8" i="23"/>
  <c r="O9" i="23"/>
  <c r="O10" i="23"/>
  <c r="O12" i="23"/>
  <c r="O14" i="23"/>
  <c r="O16" i="23"/>
  <c r="O17" i="23"/>
  <c r="O18" i="23"/>
  <c r="O19" i="23"/>
  <c r="O20" i="23"/>
  <c r="O21" i="23"/>
  <c r="O22" i="23"/>
  <c r="O23" i="23"/>
  <c r="O24" i="23"/>
  <c r="O25" i="23"/>
  <c r="O26" i="23"/>
  <c r="O27" i="23"/>
  <c r="O28" i="23"/>
  <c r="O30" i="23"/>
  <c r="O31" i="23"/>
  <c r="O32" i="23"/>
  <c r="O35" i="23"/>
  <c r="O36" i="23"/>
  <c r="O37" i="23"/>
  <c r="O38" i="23"/>
  <c r="O39" i="23"/>
  <c r="O41" i="23"/>
  <c r="O42" i="23"/>
  <c r="O45" i="23"/>
  <c r="O46" i="23"/>
  <c r="O47" i="23"/>
  <c r="O48" i="23"/>
  <c r="O49" i="23"/>
  <c r="O50" i="23"/>
  <c r="O51" i="23"/>
  <c r="O52" i="23"/>
  <c r="O53" i="23"/>
  <c r="O54" i="23"/>
  <c r="O56" i="23"/>
  <c r="O57" i="23"/>
  <c r="O59" i="23"/>
  <c r="O60" i="23"/>
  <c r="O61" i="23"/>
  <c r="O62" i="23"/>
  <c r="O63" i="23"/>
  <c r="O64" i="23"/>
  <c r="O65" i="23"/>
  <c r="O66" i="23"/>
  <c r="O67" i="23"/>
  <c r="O68" i="23"/>
  <c r="O69" i="23"/>
  <c r="O71" i="23"/>
  <c r="O73" i="23"/>
  <c r="O72" i="23"/>
  <c r="O74" i="23"/>
  <c r="O75" i="23"/>
  <c r="O77" i="23"/>
  <c r="O78" i="23"/>
  <c r="O79" i="23"/>
  <c r="O80" i="23"/>
  <c r="O81" i="23"/>
  <c r="O82" i="23"/>
  <c r="O83" i="23"/>
  <c r="O84" i="23"/>
  <c r="O85" i="23"/>
  <c r="O86" i="23"/>
  <c r="O33" i="23"/>
  <c r="O4" i="23"/>
  <c r="O40" i="23"/>
  <c r="O34" i="23"/>
  <c r="O7" i="23"/>
  <c r="O11" i="23"/>
  <c r="O13" i="23"/>
  <c r="O58" i="23"/>
  <c r="O5" i="23"/>
  <c r="N3" i="24" l="1"/>
  <c r="O3" i="23"/>
  <c r="O4" i="22"/>
  <c r="O35" i="21" l="1"/>
  <c r="O33" i="21"/>
  <c r="O36" i="21"/>
  <c r="O29" i="21"/>
  <c r="O28" i="21"/>
  <c r="O27" i="21"/>
  <c r="O20" i="21"/>
  <c r="O21" i="21"/>
  <c r="O22" i="21"/>
  <c r="O23" i="21"/>
  <c r="O24" i="21"/>
  <c r="O25" i="21"/>
  <c r="O15" i="21"/>
  <c r="O55" i="21" l="1"/>
  <c r="O54" i="21"/>
  <c r="O53" i="21"/>
  <c r="O52" i="21"/>
  <c r="O51" i="21"/>
  <c r="O50" i="21"/>
  <c r="O49" i="21"/>
  <c r="O48" i="21"/>
  <c r="O47" i="21"/>
  <c r="O46" i="21"/>
  <c r="O45" i="21"/>
  <c r="O44" i="21"/>
  <c r="O43" i="21"/>
  <c r="O42" i="21"/>
  <c r="O41" i="21"/>
  <c r="O40" i="21"/>
  <c r="O39" i="21"/>
  <c r="O34" i="21"/>
  <c r="O32" i="21"/>
  <c r="O31" i="21"/>
  <c r="O30" i="21"/>
  <c r="O26" i="21"/>
  <c r="O38" i="21"/>
  <c r="O19" i="21"/>
  <c r="O18" i="21"/>
  <c r="O17" i="21"/>
  <c r="O16" i="21"/>
  <c r="O37" i="21"/>
  <c r="O14" i="21"/>
  <c r="O13" i="21"/>
  <c r="O12" i="21"/>
  <c r="O11" i="21"/>
  <c r="O10" i="21"/>
  <c r="O9" i="21"/>
  <c r="O8" i="21"/>
  <c r="O7" i="21"/>
  <c r="O6" i="21"/>
  <c r="O4" i="21" l="1"/>
  <c r="M4" i="21" s="1"/>
  <c r="O74" i="20"/>
  <c r="O75" i="20"/>
  <c r="O35" i="20"/>
  <c r="O32" i="20"/>
  <c r="O31" i="20"/>
  <c r="O28" i="20"/>
  <c r="O19" i="20"/>
  <c r="O13" i="20"/>
  <c r="N60" i="19"/>
  <c r="O67" i="20" l="1"/>
  <c r="O22" i="20" l="1"/>
  <c r="O39" i="20"/>
  <c r="O26" i="20"/>
  <c r="O63" i="20"/>
  <c r="O64" i="20"/>
  <c r="O11" i="20"/>
  <c r="O8" i="20"/>
  <c r="O56" i="20"/>
  <c r="O15" i="20"/>
  <c r="O25" i="20"/>
  <c r="O37" i="20"/>
  <c r="O44" i="20"/>
  <c r="O49" i="20"/>
  <c r="O59" i="20"/>
  <c r="O66" i="20"/>
  <c r="O72" i="20"/>
  <c r="O79" i="20"/>
  <c r="O10" i="20"/>
  <c r="O14" i="20" l="1"/>
  <c r="O81" i="20"/>
  <c r="O80" i="20"/>
  <c r="O78" i="20"/>
  <c r="O77" i="20"/>
  <c r="O5" i="20"/>
  <c r="O71" i="20"/>
  <c r="O9" i="20"/>
  <c r="O69" i="20"/>
  <c r="O70" i="20"/>
  <c r="O46" i="20"/>
  <c r="O68" i="20"/>
  <c r="O65" i="20"/>
  <c r="O62" i="20"/>
  <c r="O60" i="20"/>
  <c r="O38" i="20"/>
  <c r="O45" i="20"/>
  <c r="O57" i="20"/>
  <c r="O55" i="20"/>
  <c r="O53" i="20"/>
  <c r="O16" i="20"/>
  <c r="O51" i="20"/>
  <c r="O58" i="20"/>
  <c r="O61" i="20"/>
  <c r="O48" i="20"/>
  <c r="O43" i="20"/>
  <c r="O33" i="20"/>
  <c r="O40" i="20"/>
  <c r="O42" i="20"/>
  <c r="O52" i="20"/>
  <c r="O47" i="20"/>
  <c r="O30" i="20"/>
  <c r="O29" i="20"/>
  <c r="O36" i="20"/>
  <c r="O54" i="20"/>
  <c r="O24" i="20"/>
  <c r="O41" i="20"/>
  <c r="O23" i="20"/>
  <c r="O76" i="20"/>
  <c r="O34" i="20"/>
  <c r="O27" i="20"/>
  <c r="O17" i="20"/>
  <c r="O18" i="20"/>
  <c r="O50" i="20"/>
  <c r="O12" i="20"/>
  <c r="O20" i="20"/>
  <c r="O73" i="20"/>
  <c r="O7" i="20"/>
  <c r="O6" i="20"/>
  <c r="N68" i="19"/>
  <c r="N67" i="19"/>
  <c r="N66" i="19"/>
  <c r="N65" i="19"/>
  <c r="N64" i="19"/>
  <c r="N63" i="19"/>
  <c r="N62" i="19"/>
  <c r="N61" i="19"/>
  <c r="N59" i="19"/>
  <c r="N58" i="19"/>
  <c r="N57" i="19"/>
  <c r="N56" i="19"/>
  <c r="N55" i="19"/>
  <c r="N54" i="19"/>
  <c r="N53" i="19"/>
  <c r="N52" i="19"/>
  <c r="N51" i="19"/>
  <c r="N50" i="19"/>
  <c r="N49" i="19"/>
  <c r="N48" i="19"/>
  <c r="N47" i="19"/>
  <c r="N46" i="19"/>
  <c r="N45" i="19"/>
  <c r="N44" i="19"/>
  <c r="N43" i="19"/>
  <c r="N42" i="19"/>
  <c r="N41" i="19"/>
  <c r="N40" i="19"/>
  <c r="N39" i="19"/>
  <c r="N38" i="19"/>
  <c r="N37" i="19"/>
  <c r="N36" i="19"/>
  <c r="N35" i="19"/>
  <c r="N34" i="19"/>
  <c r="N33" i="19"/>
  <c r="N32" i="19"/>
  <c r="N31" i="19"/>
  <c r="N30" i="19"/>
  <c r="N29" i="19"/>
  <c r="N28" i="19"/>
  <c r="N27" i="19"/>
  <c r="N26" i="19"/>
  <c r="N25" i="19"/>
  <c r="N24" i="19"/>
  <c r="N23" i="19"/>
  <c r="N22" i="19"/>
  <c r="N21" i="19"/>
  <c r="N20" i="19"/>
  <c r="N19" i="19"/>
  <c r="N18" i="19"/>
  <c r="N17" i="19"/>
  <c r="N16" i="19"/>
  <c r="N15" i="19"/>
  <c r="N14" i="19"/>
  <c r="N13" i="19"/>
  <c r="N12" i="19"/>
  <c r="N11" i="19"/>
  <c r="N10" i="19"/>
  <c r="N9" i="19"/>
  <c r="N8" i="19"/>
  <c r="N7" i="19"/>
  <c r="N6" i="19"/>
  <c r="N5" i="19"/>
  <c r="O4" i="20" l="1"/>
  <c r="M4" i="20" s="1"/>
  <c r="N4" i="19"/>
  <c r="M4" i="19" s="1"/>
  <c r="J38" i="17" l="1"/>
  <c r="J21" i="17"/>
  <c r="J49" i="17"/>
  <c r="J32" i="17"/>
  <c r="J45" i="17" l="1"/>
  <c r="J58" i="17" l="1"/>
  <c r="J41" i="17"/>
  <c r="J40" i="17"/>
  <c r="J17" i="17"/>
  <c r="J18" i="17"/>
  <c r="J19" i="17"/>
  <c r="J15" i="17"/>
  <c r="J77" i="17"/>
  <c r="J53" i="17"/>
  <c r="J74" i="17"/>
  <c r="J73" i="17"/>
  <c r="J72" i="17"/>
  <c r="J70" i="17"/>
  <c r="J35" i="17"/>
  <c r="J29" i="17"/>
  <c r="J36" i="17"/>
  <c r="J68" i="17"/>
  <c r="J64" i="17"/>
  <c r="J47" i="17"/>
  <c r="J65" i="17"/>
  <c r="J62" i="17"/>
  <c r="J59" i="17"/>
  <c r="J61" i="17"/>
  <c r="J60" i="17"/>
  <c r="J57" i="17"/>
  <c r="J33" i="17"/>
  <c r="J11" i="17"/>
  <c r="J39" i="17"/>
  <c r="J54" i="17"/>
  <c r="J52" i="17"/>
  <c r="J82" i="17"/>
  <c r="J51" i="17"/>
  <c r="J55" i="17"/>
  <c r="J27" i="17"/>
  <c r="J44" i="17"/>
  <c r="J42" i="17"/>
  <c r="J48" i="17"/>
  <c r="J37" i="17"/>
  <c r="J71" i="17"/>
  <c r="J34" i="17"/>
  <c r="J30" i="17"/>
  <c r="J31" i="17"/>
  <c r="J25" i="17"/>
  <c r="J23" i="17"/>
  <c r="J28" i="17"/>
  <c r="J14" i="17"/>
  <c r="J22" i="17"/>
  <c r="J26" i="17"/>
  <c r="J8" i="17"/>
  <c r="J12" i="17"/>
  <c r="J20" i="17"/>
  <c r="J16" i="17"/>
  <c r="J9" i="17"/>
  <c r="J56" i="17"/>
  <c r="J13" i="17"/>
  <c r="J24" i="17"/>
  <c r="J7" i="17"/>
  <c r="J6" i="17"/>
  <c r="J5" i="17"/>
  <c r="J59" i="16"/>
  <c r="J71" i="16"/>
  <c r="J27" i="16"/>
  <c r="J69" i="16"/>
  <c r="J68" i="16"/>
  <c r="J67" i="16"/>
  <c r="J66" i="16"/>
  <c r="J61" i="16"/>
  <c r="J63" i="16"/>
  <c r="J65" i="16"/>
  <c r="J64" i="16"/>
  <c r="J60" i="16"/>
  <c r="J58" i="16"/>
  <c r="J56" i="16"/>
  <c r="J55" i="16"/>
  <c r="J54" i="16"/>
  <c r="J45" i="16"/>
  <c r="J37" i="16"/>
  <c r="J53" i="16"/>
  <c r="J44" i="16"/>
  <c r="J51" i="16"/>
  <c r="J50" i="16"/>
  <c r="J48" i="16"/>
  <c r="J47" i="16"/>
  <c r="J10" i="16"/>
  <c r="J43" i="16"/>
  <c r="J57" i="16"/>
  <c r="J39" i="16"/>
  <c r="J52" i="16"/>
  <c r="J41" i="16"/>
  <c r="J40" i="16"/>
  <c r="J49" i="16"/>
  <c r="J12" i="16"/>
  <c r="J36" i="16"/>
  <c r="J35" i="16"/>
  <c r="J34" i="16"/>
  <c r="J30" i="16"/>
  <c r="J31" i="16"/>
  <c r="J38" i="16"/>
  <c r="J32" i="16"/>
  <c r="J29" i="16"/>
  <c r="J11" i="16"/>
  <c r="J42" i="16"/>
  <c r="J9" i="16"/>
  <c r="J23" i="16"/>
  <c r="J62" i="16"/>
  <c r="J26" i="16"/>
  <c r="J25" i="16"/>
  <c r="J24" i="16"/>
  <c r="J21" i="16"/>
  <c r="J19" i="16"/>
  <c r="J16" i="16"/>
  <c r="J15" i="16"/>
  <c r="J20" i="16"/>
  <c r="J46" i="16"/>
  <c r="J14" i="16"/>
  <c r="J13" i="16"/>
  <c r="J7" i="16"/>
  <c r="J8" i="16"/>
  <c r="J6" i="16"/>
  <c r="J5" i="16"/>
  <c r="J69" i="8"/>
  <c r="J11" i="8"/>
  <c r="J25" i="8"/>
  <c r="J7" i="8"/>
  <c r="J67" i="8"/>
  <c r="J38" i="8"/>
  <c r="J34" i="8"/>
  <c r="J28" i="8"/>
  <c r="J70" i="8"/>
  <c r="J56" i="8"/>
  <c r="J66" i="8"/>
  <c r="J65" i="8"/>
  <c r="J64" i="8"/>
  <c r="J63" i="8"/>
  <c r="J60" i="8"/>
  <c r="J61" i="8"/>
  <c r="J54" i="8"/>
  <c r="J59" i="8"/>
  <c r="J58" i="8"/>
  <c r="J57" i="8"/>
  <c r="J62" i="8"/>
  <c r="J52" i="8"/>
  <c r="J55" i="8"/>
  <c r="J23" i="8"/>
  <c r="J50" i="8"/>
  <c r="J44" i="8"/>
  <c r="J47" i="8"/>
  <c r="J48" i="8"/>
  <c r="J33" i="8"/>
  <c r="J29" i="8"/>
  <c r="J22" i="8"/>
  <c r="J49" i="8"/>
  <c r="J41" i="8"/>
  <c r="J13" i="8"/>
  <c r="O39" i="8"/>
  <c r="J39" i="8"/>
  <c r="J42" i="8"/>
  <c r="J40" i="8"/>
  <c r="J46" i="8"/>
  <c r="J8" i="8"/>
  <c r="J53" i="8"/>
  <c r="J31" i="8"/>
  <c r="J5" i="8"/>
  <c r="J30" i="8"/>
  <c r="J35" i="8"/>
  <c r="J24" i="8"/>
  <c r="J36" i="8"/>
  <c r="J43" i="8"/>
  <c r="J32" i="8"/>
  <c r="J27" i="8"/>
  <c r="J37" i="8"/>
  <c r="J51" i="8"/>
  <c r="J21" i="8"/>
  <c r="J20" i="8"/>
  <c r="J45" i="8"/>
  <c r="J15" i="8"/>
  <c r="J26" i="8"/>
  <c r="J17" i="8"/>
  <c r="J16" i="8"/>
  <c r="J18" i="8"/>
  <c r="J10" i="8"/>
  <c r="J19" i="8"/>
  <c r="J9" i="8"/>
  <c r="J6" i="8"/>
  <c r="J14" i="8"/>
  <c r="J23" i="7"/>
  <c r="J48" i="7"/>
  <c r="O40" i="7"/>
  <c r="J4" i="17" l="1"/>
  <c r="I4" i="17" s="1"/>
  <c r="J4" i="16"/>
  <c r="I4" i="16" s="1"/>
  <c r="J4" i="8"/>
  <c r="I4" i="8" s="1"/>
  <c r="J54" i="7"/>
  <c r="J40" i="7"/>
  <c r="J56" i="7"/>
  <c r="J11" i="7" l="1"/>
  <c r="J13" i="7"/>
  <c r="J17" i="7"/>
  <c r="J18" i="7"/>
  <c r="J21" i="7"/>
  <c r="J24" i="7"/>
  <c r="J38" i="7"/>
  <c r="J69" i="7"/>
  <c r="J64" i="7"/>
  <c r="J65" i="7"/>
  <c r="J67" i="7"/>
  <c r="J70" i="7"/>
  <c r="J12" i="7"/>
  <c r="J26" i="7"/>
  <c r="J22" i="7"/>
  <c r="J59" i="7"/>
  <c r="J43" i="7"/>
  <c r="J27" i="7"/>
  <c r="J34" i="7"/>
  <c r="J30" i="7"/>
  <c r="J49" i="7"/>
  <c r="J37" i="7"/>
  <c r="J45" i="7"/>
  <c r="J57" i="7"/>
  <c r="J29" i="7"/>
  <c r="J15" i="7"/>
  <c r="J7" i="7"/>
  <c r="J31" i="7"/>
  <c r="J16" i="7"/>
  <c r="J14" i="7"/>
  <c r="J32" i="7"/>
  <c r="J62" i="7"/>
  <c r="J47" i="7"/>
  <c r="J35" i="7"/>
  <c r="J9" i="7"/>
  <c r="J5" i="7"/>
  <c r="J42" i="7"/>
  <c r="J60" i="7"/>
  <c r="J58" i="7"/>
  <c r="J39" i="7"/>
  <c r="J66" i="7"/>
  <c r="J10" i="7"/>
  <c r="J28" i="7"/>
  <c r="J50" i="7"/>
  <c r="J63" i="7"/>
  <c r="J36" i="7"/>
  <c r="J20" i="7"/>
  <c r="J25" i="7"/>
  <c r="J33" i="7"/>
  <c r="J41" i="7"/>
  <c r="J44" i="7"/>
  <c r="J46" i="7"/>
  <c r="J52" i="7"/>
  <c r="J55" i="7"/>
  <c r="J53" i="7"/>
  <c r="J51" i="7"/>
  <c r="J61" i="7"/>
  <c r="J19" i="7"/>
  <c r="J8" i="7"/>
  <c r="J6" i="7"/>
  <c r="J6" i="6"/>
  <c r="J59" i="6"/>
  <c r="J11" i="6"/>
  <c r="J22" i="6"/>
  <c r="J14" i="6"/>
  <c r="J8" i="6"/>
  <c r="J9" i="6"/>
  <c r="J10" i="6"/>
  <c r="J12" i="6"/>
  <c r="J13" i="6"/>
  <c r="J15" i="6"/>
  <c r="J16" i="6"/>
  <c r="J17" i="6"/>
  <c r="J18" i="6"/>
  <c r="J20" i="6"/>
  <c r="J21" i="6"/>
  <c r="J23" i="6"/>
  <c r="J38" i="6"/>
  <c r="J24" i="6"/>
  <c r="J25" i="6"/>
  <c r="J27" i="6"/>
  <c r="J29" i="6"/>
  <c r="J32" i="6"/>
  <c r="J33" i="6"/>
  <c r="J41" i="6"/>
  <c r="J39" i="6"/>
  <c r="J40" i="6"/>
  <c r="J42" i="6"/>
  <c r="J43" i="6"/>
  <c r="J44" i="6"/>
  <c r="J45" i="6"/>
  <c r="J46" i="6"/>
  <c r="J47" i="6"/>
  <c r="J49" i="6"/>
  <c r="J48" i="6"/>
  <c r="J50" i="6"/>
  <c r="J52" i="6"/>
  <c r="J54" i="6"/>
  <c r="J55" i="6"/>
  <c r="J56" i="6"/>
  <c r="J57" i="6"/>
  <c r="J58" i="6"/>
  <c r="J61" i="6"/>
  <c r="J62" i="6"/>
  <c r="J63" i="6"/>
  <c r="J65" i="6"/>
  <c r="J66" i="6"/>
  <c r="J67" i="6"/>
  <c r="J69" i="6"/>
  <c r="J36" i="6"/>
  <c r="J37" i="6"/>
  <c r="J64" i="6"/>
  <c r="J26" i="6"/>
  <c r="J51" i="6"/>
  <c r="J35" i="6"/>
  <c r="J34" i="6"/>
  <c r="J30" i="6"/>
  <c r="J28" i="6"/>
  <c r="J19" i="6"/>
  <c r="J7" i="6"/>
  <c r="K11" i="5"/>
  <c r="K12" i="5"/>
  <c r="K73" i="5"/>
  <c r="K38" i="5"/>
  <c r="K39" i="5"/>
  <c r="K40" i="5"/>
  <c r="K41" i="5"/>
  <c r="J5" i="6" l="1"/>
  <c r="I5" i="6" s="1"/>
  <c r="J4" i="7"/>
  <c r="I4" i="7" s="1"/>
  <c r="K59" i="5"/>
  <c r="K50" i="5"/>
  <c r="K28" i="5"/>
  <c r="K23" i="5"/>
  <c r="K52" i="5"/>
  <c r="K44" i="5"/>
  <c r="K57" i="5" l="1"/>
  <c r="K8" i="5"/>
  <c r="K32" i="5"/>
  <c r="K24" i="5"/>
  <c r="K47" i="5"/>
  <c r="K13" i="5"/>
  <c r="K14" i="5"/>
  <c r="K17" i="5"/>
  <c r="K18" i="5"/>
  <c r="K19" i="5"/>
  <c r="K21" i="5"/>
  <c r="K22" i="5"/>
  <c r="K25" i="5"/>
  <c r="K27" i="5"/>
  <c r="K29" i="5"/>
  <c r="K26" i="5"/>
  <c r="K31" i="5"/>
  <c r="K34" i="5"/>
  <c r="K36" i="5"/>
  <c r="K37" i="5"/>
  <c r="K42" i="5"/>
  <c r="K43" i="5"/>
  <c r="K55" i="5"/>
  <c r="K45" i="5"/>
  <c r="K46" i="5"/>
  <c r="K49" i="5"/>
  <c r="K51" i="5"/>
  <c r="K53" i="5"/>
  <c r="K54" i="5"/>
  <c r="K56" i="5"/>
  <c r="K58" i="5"/>
  <c r="K60" i="5"/>
  <c r="K61" i="5"/>
  <c r="K62" i="5"/>
  <c r="K63" i="5"/>
  <c r="K64" i="5"/>
  <c r="K66" i="5"/>
  <c r="K67" i="5"/>
  <c r="K68" i="5"/>
  <c r="K70" i="5"/>
  <c r="K71" i="5"/>
  <c r="K72" i="5"/>
  <c r="K69" i="5"/>
  <c r="K9" i="5"/>
  <c r="K20" i="5"/>
  <c r="K30" i="5"/>
  <c r="K15" i="5"/>
  <c r="K33" i="5"/>
  <c r="K48" i="5"/>
  <c r="K65" i="5"/>
  <c r="K16" i="5"/>
  <c r="K10" i="5"/>
  <c r="K7" i="5" l="1"/>
</calcChain>
</file>

<file path=xl/sharedStrings.xml><?xml version="1.0" encoding="utf-8"?>
<sst xmlns="http://schemas.openxmlformats.org/spreadsheetml/2006/main" count="5165" uniqueCount="1069">
  <si>
    <t>Freiwillige Feuerwehr</t>
  </si>
  <si>
    <t>der Verbandsgemeinde Daaden</t>
  </si>
  <si>
    <t>Löschzug II Weitefeld</t>
  </si>
  <si>
    <t>Gegründet 1922</t>
  </si>
  <si>
    <t>Datum</t>
  </si>
  <si>
    <t>Übungsinhalt</t>
  </si>
  <si>
    <t>Ort</t>
  </si>
  <si>
    <t>Verantwortlicher</t>
  </si>
  <si>
    <t>Übungs- und Ausbildungsplan 2012</t>
  </si>
  <si>
    <t>A</t>
  </si>
  <si>
    <t>Ü</t>
  </si>
  <si>
    <t>I</t>
  </si>
  <si>
    <t>L</t>
  </si>
  <si>
    <t>K</t>
  </si>
  <si>
    <t>Jahresdienstbesprechung</t>
  </si>
  <si>
    <t>UVV / Photovoltaikanlagen</t>
  </si>
  <si>
    <t>Waldbegehung</t>
  </si>
  <si>
    <t>FWDV 7</t>
  </si>
  <si>
    <t>Einsatzstellenorganisation</t>
  </si>
  <si>
    <t>Atemschutzstrecke</t>
  </si>
  <si>
    <t>Dienstveranstaltung</t>
  </si>
  <si>
    <t>Delegierten KFV</t>
  </si>
  <si>
    <t>Truppführer</t>
  </si>
  <si>
    <t>Motorkettensäge</t>
  </si>
  <si>
    <t>Technische Hilfe</t>
  </si>
  <si>
    <t>Alarmübung</t>
  </si>
  <si>
    <t>Gerätepflege / Einweisung Rettungssatz</t>
  </si>
  <si>
    <t>Maschinist</t>
  </si>
  <si>
    <t>Bayrisches Leistungsabzeichen</t>
  </si>
  <si>
    <t>Brandbekämpfung Industrie</t>
  </si>
  <si>
    <t>Atemschutzgeräteträger</t>
  </si>
  <si>
    <t>Brandbekämpfung Gehöft</t>
  </si>
  <si>
    <t>Geschicklichkeitsfahren</t>
  </si>
  <si>
    <t>Jubiläumsveranstaltung 90 Jahre FF Derschen</t>
  </si>
  <si>
    <t>Leistungsabzeichen RLP</t>
  </si>
  <si>
    <t>GAMS</t>
  </si>
  <si>
    <t>Grillfeier</t>
  </si>
  <si>
    <t>Wasserversorgung aus Gewässer</t>
  </si>
  <si>
    <t>TH Verkehrsunfall</t>
  </si>
  <si>
    <t>VG Alarmübung</t>
  </si>
  <si>
    <t>Löschangriff</t>
  </si>
  <si>
    <t>Grundausbildung</t>
  </si>
  <si>
    <t>Löschangriff Industriehalle</t>
  </si>
  <si>
    <t>Treffen der Alterskameraden</t>
  </si>
  <si>
    <t>AGT Fitness / Brandmeldeanlage</t>
  </si>
  <si>
    <t>Schauübung LZ II,III</t>
  </si>
  <si>
    <t>Schauübung Jug.fw</t>
  </si>
  <si>
    <t>Hydrantenkontrolle</t>
  </si>
  <si>
    <t>Abschlussfeier</t>
  </si>
  <si>
    <t>Gruppenführerbesprechung</t>
  </si>
  <si>
    <t>Martinsfeuer</t>
  </si>
  <si>
    <t>Wehrführerdienstbesprechung</t>
  </si>
  <si>
    <t>Schlachtfest/SCHLAUCHparty Ü25</t>
  </si>
  <si>
    <t>Sprechfunker</t>
  </si>
  <si>
    <t>Weihnachtsmarkt</t>
  </si>
  <si>
    <t>Nikolausfeier für die Kleinen</t>
  </si>
  <si>
    <t>Schulungsraum</t>
  </si>
  <si>
    <t>Gerätehaus</t>
  </si>
  <si>
    <t>Altenkirchen</t>
  </si>
  <si>
    <t>Daaden</t>
  </si>
  <si>
    <t>Horhausen</t>
  </si>
  <si>
    <t>Betzdorf</t>
  </si>
  <si>
    <t>Steinebach</t>
  </si>
  <si>
    <t>Breitenberg (Passau)</t>
  </si>
  <si>
    <t>Fa. Stühn</t>
  </si>
  <si>
    <t>Altenkirchen/Hamm</t>
  </si>
  <si>
    <t>Ortsbereich</t>
  </si>
  <si>
    <t>Derschen</t>
  </si>
  <si>
    <t>Molzhain</t>
  </si>
  <si>
    <t>Industriegebiet</t>
  </si>
  <si>
    <t>Bereich Grillhütte</t>
  </si>
  <si>
    <t>Schulplatz</t>
  </si>
  <si>
    <t>Fa. Rox</t>
  </si>
  <si>
    <t>Fa Mubea</t>
  </si>
  <si>
    <t>Weitefeld</t>
  </si>
  <si>
    <t>Mehrzweckraum</t>
  </si>
  <si>
    <t>Festplatz</t>
  </si>
  <si>
    <t>Rathaus</t>
  </si>
  <si>
    <t>Turnhalle</t>
  </si>
  <si>
    <t>Feuerwehrhaus</t>
  </si>
  <si>
    <t>Jörg</t>
  </si>
  <si>
    <t>Klaus</t>
  </si>
  <si>
    <t>André</t>
  </si>
  <si>
    <t>KFV</t>
  </si>
  <si>
    <t xml:space="preserve"> Christopher, Philipp, Robin</t>
  </si>
  <si>
    <t>Claus / Klaus</t>
  </si>
  <si>
    <t>Dennis</t>
  </si>
  <si>
    <t>Markus</t>
  </si>
  <si>
    <t>Heiko</t>
  </si>
  <si>
    <t>Maik</t>
  </si>
  <si>
    <t>Martin</t>
  </si>
  <si>
    <t>WL</t>
  </si>
  <si>
    <t>Peter?</t>
  </si>
  <si>
    <t>Stephan</t>
  </si>
  <si>
    <t>FF Langenbach</t>
  </si>
  <si>
    <t>André / Kay</t>
  </si>
  <si>
    <t>Claus</t>
  </si>
  <si>
    <t>GF, GW</t>
  </si>
  <si>
    <t>WF, stlv.WF</t>
  </si>
  <si>
    <t>Alle</t>
  </si>
  <si>
    <t>Robin</t>
  </si>
  <si>
    <t>Vorstand</t>
  </si>
  <si>
    <t>Übungs- und Ausbildungsplan 2011</t>
  </si>
  <si>
    <r>
      <t xml:space="preserve">Schwarz = offizieller Termin für alle, </t>
    </r>
    <r>
      <rPr>
        <b/>
        <sz val="10"/>
        <color indexed="10"/>
        <rFont val="Arial Narrow"/>
        <family val="2"/>
      </rPr>
      <t>bei Nichtteilnahme beim WF abmelden.</t>
    </r>
  </si>
  <si>
    <t>A-Ausbildung, Ü-Übung, B-Bewerb, K-Kameradschaft, I-Information, L-Lehrgang</t>
  </si>
  <si>
    <r>
      <t xml:space="preserve">Im Anschluss an Kameradschaftsveranstaltungen </t>
    </r>
    <r>
      <rPr>
        <b/>
        <sz val="8"/>
        <rFont val="Arial Narrow"/>
        <family val="2"/>
      </rPr>
      <t>(außer Schlachtfest 09:30Uhr</t>
    </r>
    <r>
      <rPr>
        <b/>
        <sz val="10"/>
        <rFont val="Arial Narrow"/>
        <family val="2"/>
      </rPr>
      <t>) ist am Folgetag um 10:30 Uhr Treffen am Veranstaltungsort</t>
    </r>
  </si>
  <si>
    <t>Laternenumzug</t>
  </si>
  <si>
    <t>Übung</t>
  </si>
  <si>
    <t>Delegiertentag Kreisfeuerwehrverband</t>
  </si>
  <si>
    <t>Tag der offenen Tür</t>
  </si>
  <si>
    <t>Grillabend der Alterskameraden</t>
  </si>
  <si>
    <t>Niederdreisbach</t>
  </si>
  <si>
    <t>LZ 5</t>
  </si>
  <si>
    <t>Schauübung LZ 2,5</t>
  </si>
  <si>
    <t>Schauübung LZ 1,3,4</t>
  </si>
  <si>
    <t>Friedewald</t>
  </si>
  <si>
    <t>Schauübung JFw</t>
  </si>
  <si>
    <t>Nikolausfeier</t>
  </si>
  <si>
    <t>Brunnenfest</t>
  </si>
  <si>
    <t>Ortspokalschießen</t>
  </si>
  <si>
    <t>taktische Ventilation</t>
  </si>
  <si>
    <t>Florian</t>
  </si>
  <si>
    <t>UVV</t>
  </si>
  <si>
    <t>Klaus W.</t>
  </si>
  <si>
    <t>Gerätezirkel</t>
  </si>
  <si>
    <t>Claus, Kay S.</t>
  </si>
  <si>
    <t xml:space="preserve">Brandbekämpfung </t>
  </si>
  <si>
    <t>Tankstelle Herz</t>
  </si>
  <si>
    <t>Heiko W.</t>
  </si>
  <si>
    <t>Menschenrettung öffentliches Gebäude</t>
  </si>
  <si>
    <t>Grundschule</t>
  </si>
  <si>
    <t>Kay K.</t>
  </si>
  <si>
    <t>Innenangriff Industrie</t>
  </si>
  <si>
    <t>PVZ</t>
  </si>
  <si>
    <t>TH</t>
  </si>
  <si>
    <t>Markus, K-H.K</t>
  </si>
  <si>
    <t>Flächenbrand</t>
  </si>
  <si>
    <t>Ortslage</t>
  </si>
  <si>
    <t>Björn</t>
  </si>
  <si>
    <t>Industrieanlage</t>
  </si>
  <si>
    <t>WEW</t>
  </si>
  <si>
    <t>Alarmübung 1.Quartal</t>
  </si>
  <si>
    <t>Alarmübung 4.Quartal</t>
  </si>
  <si>
    <t>Freitag</t>
  </si>
  <si>
    <t>Samstag</t>
  </si>
  <si>
    <t>Sonntag</t>
  </si>
  <si>
    <t>Montag</t>
  </si>
  <si>
    <t>Mittwoch</t>
  </si>
  <si>
    <t>Tag</t>
  </si>
  <si>
    <t>Zeit</t>
  </si>
  <si>
    <t>Dienstbesprechung</t>
  </si>
  <si>
    <t>VG Gebhardshain</t>
  </si>
  <si>
    <t>VG Übung</t>
  </si>
  <si>
    <t>VG</t>
  </si>
  <si>
    <t>Brandbekämpfung Kirche</t>
  </si>
  <si>
    <t>EV Kirche</t>
  </si>
  <si>
    <t>Abnahme Leistungsabzeichen</t>
  </si>
  <si>
    <t>Norken</t>
  </si>
  <si>
    <t>AK</t>
  </si>
  <si>
    <t>LFKS</t>
  </si>
  <si>
    <t>Technische Hilfe 1</t>
  </si>
  <si>
    <t>Sicheres Arbeiten in absturzgefährdeten Bereichen</t>
  </si>
  <si>
    <t>Atemschutzgerätewart Fortbildung</t>
  </si>
  <si>
    <t>Schulklassenbetreuer Fortbildung</t>
  </si>
  <si>
    <t>K-H.K.</t>
  </si>
  <si>
    <t>Westerwälder Kuppelcup</t>
  </si>
  <si>
    <t>B</t>
  </si>
  <si>
    <t>Versorgung</t>
  </si>
  <si>
    <t>Kirche</t>
  </si>
  <si>
    <t>Kirchen</t>
  </si>
  <si>
    <t>Sprechfunkerausbildung</t>
  </si>
  <si>
    <t>Scheuerfeld</t>
  </si>
  <si>
    <t>Atemschutzgeräteausbildung</t>
  </si>
  <si>
    <t>Mi. - Fr</t>
  </si>
  <si>
    <t>4*Samstag</t>
  </si>
  <si>
    <t>7*Samstag</t>
  </si>
  <si>
    <t>2*Samstag</t>
  </si>
  <si>
    <t>Digitalfunk</t>
  </si>
  <si>
    <t>Kurzeinweisung Digitalfunk</t>
  </si>
  <si>
    <t>Dennis W.</t>
  </si>
  <si>
    <t>Jahresabschlußfeier</t>
  </si>
  <si>
    <t>Herbstfest / Oktoberfest</t>
  </si>
  <si>
    <t>1.Grenzlandmeisterschaften 2012</t>
  </si>
  <si>
    <t>Koblenz</t>
  </si>
  <si>
    <t>Dominik H.</t>
  </si>
  <si>
    <t>Dominik M.</t>
  </si>
  <si>
    <t>Atemschutzworkshop VG</t>
  </si>
  <si>
    <t>AGT Träger</t>
  </si>
  <si>
    <t>Im Anschluss an Kameradschaftsveranstaltungen ist am Folgetag um 10:30 Uhr Treffen am Veranstaltungsort</t>
  </si>
  <si>
    <t>Sonderrechte $35, 38</t>
  </si>
  <si>
    <t>Übungs- und Ausbildungsplan 2013</t>
  </si>
  <si>
    <t>Do. - Fr.</t>
  </si>
  <si>
    <t>Mentorenausbildung Sicheres Arbeiten in absturzgefährdeten Bereichen</t>
  </si>
  <si>
    <t>Marbach am Neckar</t>
  </si>
  <si>
    <t>Jörg, Kay, Florian</t>
  </si>
  <si>
    <t>Nisterberg</t>
  </si>
  <si>
    <t>Gerätepflege</t>
  </si>
  <si>
    <t>Schrott&amp;help</t>
  </si>
  <si>
    <t>Schulhof</t>
  </si>
  <si>
    <t>Elkenroth</t>
  </si>
  <si>
    <t>Schauübung LZ 1,5</t>
  </si>
  <si>
    <t>Oktoberfest</t>
  </si>
  <si>
    <t>Donnerstag</t>
  </si>
  <si>
    <t>Claus-KayS</t>
  </si>
  <si>
    <t>Martinszug</t>
  </si>
  <si>
    <t>Erste Hilfe Ausbildung Tag 2</t>
  </si>
  <si>
    <t>Erste Hilfe Ausbildung Tag 1</t>
  </si>
  <si>
    <t>Übungsstunden</t>
  </si>
  <si>
    <t>Teilnehmer</t>
  </si>
  <si>
    <t>Dauer</t>
  </si>
  <si>
    <t>GF/GW Besprechung</t>
  </si>
  <si>
    <t>Führungskräftefortbildung</t>
  </si>
  <si>
    <t>Wehrführer Dienstbesprechung</t>
  </si>
  <si>
    <t>Absturzsicherung</t>
  </si>
  <si>
    <t>Kreis</t>
  </si>
  <si>
    <t>3*Samstag</t>
  </si>
  <si>
    <t>Maschinistenausbildung</t>
  </si>
  <si>
    <t>Truppführerausbildung</t>
  </si>
  <si>
    <t>Gerrit</t>
  </si>
  <si>
    <t>Kay</t>
  </si>
  <si>
    <t>Christopher</t>
  </si>
  <si>
    <t>Gerätewart</t>
  </si>
  <si>
    <t>Atemschutzgerätewart</t>
  </si>
  <si>
    <t>DennisW</t>
  </si>
  <si>
    <t>Philipp</t>
  </si>
  <si>
    <t>Tommi</t>
  </si>
  <si>
    <t>Do.-Fr.</t>
  </si>
  <si>
    <t>Feuerwehrausflug</t>
  </si>
  <si>
    <t>Rauchdurchzündungsanlage</t>
  </si>
  <si>
    <t>Düsseldorf</t>
  </si>
  <si>
    <t>Hamm</t>
  </si>
  <si>
    <t>Wissen/AK</t>
  </si>
  <si>
    <t>THW Scheuerfeld</t>
  </si>
  <si>
    <t>KlausW</t>
  </si>
  <si>
    <t>GAMS plus / Photovoltaik</t>
  </si>
  <si>
    <t>Florian / Jörg</t>
  </si>
  <si>
    <t>Sprechfunker Modul C Ausbildung</t>
  </si>
  <si>
    <t>Alle ohne Modul C</t>
  </si>
  <si>
    <t>Absturzsicherung / UVV</t>
  </si>
  <si>
    <t>Kay / Jörg</t>
  </si>
  <si>
    <t>FWDV7 / TH</t>
  </si>
  <si>
    <t>André / Karl-Heinz</t>
  </si>
  <si>
    <t>Wasserentnahme / AGT</t>
  </si>
  <si>
    <t>Landwirtschaftliches Gebäude</t>
  </si>
  <si>
    <t>Markus / Stephan</t>
  </si>
  <si>
    <t>SSI Schäfer</t>
  </si>
  <si>
    <t>Industrie, Wasserentnahme Behälter</t>
  </si>
  <si>
    <t>Schreinerei</t>
  </si>
  <si>
    <t>Industriegebäude</t>
  </si>
  <si>
    <t>Mubea</t>
  </si>
  <si>
    <t>Handwerksbetrieb</t>
  </si>
  <si>
    <t>öffentliche Einrichtung</t>
  </si>
  <si>
    <t>KIGA</t>
  </si>
  <si>
    <t>Allgäu</t>
  </si>
  <si>
    <t>Schauübung LZ 2,3,4</t>
  </si>
  <si>
    <t>Robin, DominikM</t>
  </si>
  <si>
    <t>ZF, GF</t>
  </si>
  <si>
    <t>zwei AGT</t>
  </si>
  <si>
    <t>sechs AGT</t>
  </si>
  <si>
    <t>TN / Einsatzleitung</t>
  </si>
  <si>
    <t xml:space="preserve">Robin, Patrick, Dennis, </t>
  </si>
  <si>
    <t>Rock im Wehrhaus</t>
  </si>
  <si>
    <t>TH Praxis</t>
  </si>
  <si>
    <t>Waldbrandbekämpfung</t>
  </si>
  <si>
    <t>GÜ Niederdreisbach</t>
  </si>
  <si>
    <t>Alarmübung Frühjahr</t>
  </si>
  <si>
    <t>Alarmübung Winter</t>
  </si>
  <si>
    <t>Schäfer Werke</t>
  </si>
  <si>
    <t>Delegiertentag KFV</t>
  </si>
  <si>
    <t>Herdorf</t>
  </si>
  <si>
    <t>VG-Gesamtübung</t>
  </si>
  <si>
    <t>Leiterprüfung</t>
  </si>
  <si>
    <t>Pumpenprüfung</t>
  </si>
  <si>
    <t>Niederdreisbach KANN</t>
  </si>
  <si>
    <t>Schauübung LZ 2-3-5</t>
  </si>
  <si>
    <t>Schauübung LZ1-4</t>
  </si>
  <si>
    <t>Schauübung JFW</t>
  </si>
  <si>
    <t>Elektroprüfung LZ 2-3-4</t>
  </si>
  <si>
    <t>Dienstbesprechung mit Bürgermeister</t>
  </si>
  <si>
    <t>Daaden, Rathaus</t>
  </si>
  <si>
    <t>SKB</t>
  </si>
  <si>
    <t>Heiko St.</t>
  </si>
  <si>
    <t>Rescue Days</t>
  </si>
  <si>
    <t>Fahrsicherheitstraining</t>
  </si>
  <si>
    <t>Heissausbildung feststoffbefeuert</t>
  </si>
  <si>
    <t>Heissausbildung gasbefeuert</t>
  </si>
  <si>
    <t>AGW Auer</t>
  </si>
  <si>
    <t>24. Landes-Feuerwehrwettbewerb Welsberg Südtirol</t>
  </si>
  <si>
    <t>Welsberg</t>
  </si>
  <si>
    <t>Matthias</t>
  </si>
  <si>
    <t>Kindergarten</t>
  </si>
  <si>
    <t>Neunkhausen</t>
  </si>
  <si>
    <t>KayK</t>
  </si>
  <si>
    <t>Klaus, Dennis</t>
  </si>
  <si>
    <t>Horn&amp;Co</t>
  </si>
  <si>
    <t>Theorie Atemschutzunterweisung</t>
  </si>
  <si>
    <t>Kameradschaftsabend</t>
  </si>
  <si>
    <t>Grafschaft</t>
  </si>
  <si>
    <t>Heitersheim</t>
  </si>
  <si>
    <t>LFKS Koblenz</t>
  </si>
  <si>
    <t>GF/GW/AGW</t>
  </si>
  <si>
    <t>Mehrzweckhalle</t>
  </si>
  <si>
    <t>GÜ LZ4 Friedewald</t>
  </si>
  <si>
    <t>Übungs- und Ausbildungsplan 2014</t>
  </si>
  <si>
    <t>Dominik Hees</t>
  </si>
  <si>
    <t>Dominik Meyer</t>
  </si>
  <si>
    <t>Schulkinderbesuch des KIGA</t>
  </si>
  <si>
    <t>TN / Übungsltg.</t>
  </si>
  <si>
    <t>Schrott&amp;Help</t>
  </si>
  <si>
    <t>GW</t>
  </si>
  <si>
    <t>Bewerb Grenzland (RLP,Saar,Lux)</t>
  </si>
  <si>
    <t>Völklingen</t>
  </si>
  <si>
    <t>AGT</t>
  </si>
  <si>
    <t>Markus, Claus</t>
  </si>
  <si>
    <t>Klaus/Jörg</t>
  </si>
  <si>
    <t>Verhalten in Umspannanlagen</t>
  </si>
  <si>
    <t>Dauersberg, Umspannwerk</t>
  </si>
  <si>
    <t>KNAUTZ Lgb</t>
  </si>
  <si>
    <t>TH Theorie/UVV Unterweisung</t>
  </si>
  <si>
    <t>DLRG Eisrettung</t>
  </si>
  <si>
    <t>EmmerzhausenSimec</t>
  </si>
  <si>
    <t>TH Sichelschmidt</t>
  </si>
  <si>
    <t>Langenbach</t>
  </si>
  <si>
    <t>Absturzsicherung, Mast</t>
  </si>
  <si>
    <t>Absturzsicherung, WEW</t>
  </si>
  <si>
    <t>Mast</t>
  </si>
  <si>
    <t>Kalbitzer&amp;Wirths</t>
  </si>
  <si>
    <t>Übungs- und Ausbildungsplan 2015</t>
  </si>
  <si>
    <t>S</t>
  </si>
  <si>
    <t>Gruppenführer</t>
  </si>
  <si>
    <t>P</t>
  </si>
  <si>
    <t>8.Viereckübung</t>
  </si>
  <si>
    <t>UVV/Taktik Innenangriff</t>
  </si>
  <si>
    <t>Eisrettung Indoor</t>
  </si>
  <si>
    <t>Offenes Gewässer</t>
  </si>
  <si>
    <t>Innenangriff Rotes Haus</t>
  </si>
  <si>
    <t>Muhr&amp;Bender</t>
  </si>
  <si>
    <t>Rox/Hombach/Brenner</t>
  </si>
  <si>
    <t>Schule</t>
  </si>
  <si>
    <t>Stühn</t>
  </si>
  <si>
    <t>HeikoW</t>
  </si>
  <si>
    <t>Klaus/Robin</t>
  </si>
  <si>
    <t>KayS/André</t>
  </si>
  <si>
    <t>Freusburg Bürgerhaus</t>
  </si>
  <si>
    <t>Schauübung LZ Weitefeld-Derschen-Friedewald-Niederdreisbach</t>
  </si>
  <si>
    <t>Kay-Werner</t>
  </si>
  <si>
    <t>Zugführer</t>
  </si>
  <si>
    <t>Funkausbildung</t>
  </si>
  <si>
    <t>Org-übung</t>
  </si>
  <si>
    <t>Gerätewarte</t>
  </si>
  <si>
    <t>Wehrführung</t>
  </si>
  <si>
    <t>Wehrleiter</t>
  </si>
  <si>
    <t>Yara, Lara, Carla</t>
  </si>
  <si>
    <t>DominikH</t>
  </si>
  <si>
    <t>VG He-DA</t>
  </si>
  <si>
    <t>TH Workshop</t>
  </si>
  <si>
    <t>Berlin</t>
  </si>
  <si>
    <t>A-Ausbildung, B-Bewerb, I-Information, K-Kameradschaft, L-Lehrgang, P-Prüfung, S-Sitzung, Ü-Übung,</t>
  </si>
  <si>
    <t>Gerrit, Lara</t>
  </si>
  <si>
    <t>Neuwahl Wehrführung</t>
  </si>
  <si>
    <t>Kaminbrand</t>
  </si>
  <si>
    <t>Michael Steffen</t>
  </si>
  <si>
    <t>FWDV7</t>
  </si>
  <si>
    <t>4 Tages Ausflug</t>
  </si>
  <si>
    <t>Berchtesgaden</t>
  </si>
  <si>
    <t>Schauübung LZHerdorf-Sassenroth-Dermbach-Daaden</t>
  </si>
  <si>
    <t>Do.17.-So.20.September 2015</t>
  </si>
  <si>
    <t>Fr.02.-Sa.03. Oktober 2015</t>
  </si>
  <si>
    <t>Start</t>
  </si>
  <si>
    <t>KayK/Maik</t>
  </si>
  <si>
    <t>Freiwillige Feuerwehr der VG Herdorf-Daaden</t>
  </si>
  <si>
    <t>Yara</t>
  </si>
  <si>
    <t>Lara, Carla</t>
  </si>
  <si>
    <t>HeikoW, Dennis</t>
  </si>
  <si>
    <t>Löschzug Weitefeld</t>
  </si>
  <si>
    <t>Übungs- und Ausbildungsplan 2016</t>
  </si>
  <si>
    <t>Yara, Carla</t>
  </si>
  <si>
    <t>Gefahren der E-Stelle/UVV</t>
  </si>
  <si>
    <t>Jörg/Heiko</t>
  </si>
  <si>
    <t>Ventilation/FWDV7</t>
  </si>
  <si>
    <t>Kay/Stephan</t>
  </si>
  <si>
    <t>Katzwinkel</t>
  </si>
  <si>
    <t>Schauübung LZ Herdorf- N.dreisbach-Weitefeld-Derschen</t>
  </si>
  <si>
    <t>Gerätekunde</t>
  </si>
  <si>
    <t>Jubilarfeier</t>
  </si>
  <si>
    <t>3-B Raum</t>
  </si>
  <si>
    <t>Wehrführung/Jubilare</t>
  </si>
  <si>
    <t>Jörg/Sven-Oliver</t>
  </si>
  <si>
    <t>Grundschule mit LZ5/ASB</t>
  </si>
  <si>
    <t>Kay/Tommi</t>
  </si>
  <si>
    <t>AS-Workshop</t>
  </si>
  <si>
    <t>Bad Kreuznach</t>
  </si>
  <si>
    <t>FWDV3</t>
  </si>
  <si>
    <t>Löschangriff/TH</t>
  </si>
  <si>
    <t>Fa. Kaya</t>
  </si>
  <si>
    <t>Heiko/Maik</t>
  </si>
  <si>
    <t>Löschangriff/Verkehrssicherung</t>
  </si>
  <si>
    <t>Fa.Remy/Fa.Lenz</t>
  </si>
  <si>
    <t>Florian/KayS</t>
  </si>
  <si>
    <t>Wasserversorgung offenes Gewässer</t>
  </si>
  <si>
    <t>Klebsandgrube</t>
  </si>
  <si>
    <t>Ortsbereicih</t>
  </si>
  <si>
    <t>Bereich Pizzeria</t>
  </si>
  <si>
    <t>Menschenrettung/Löschangriff</t>
  </si>
  <si>
    <t>Taktik Löschangriff enge Bebauung</t>
  </si>
  <si>
    <t>HLG Druckluftservice</t>
  </si>
  <si>
    <t>VG Gebiet</t>
  </si>
  <si>
    <t>Wehrleitung</t>
  </si>
  <si>
    <t>Maibaum stellen</t>
  </si>
  <si>
    <t>Joshua, RobinD</t>
  </si>
  <si>
    <t>Training LAZ (ungerade Wochen)</t>
  </si>
  <si>
    <t>Kuppelcup</t>
  </si>
  <si>
    <t>Erste-Hilfe-Lehrgang</t>
  </si>
  <si>
    <t>Montagabendweihnachtsfeier</t>
  </si>
  <si>
    <t>Übungs- und Ausbildungsplan 2010</t>
  </si>
  <si>
    <t>Übungs- und Ausbildungsplan 2006</t>
  </si>
  <si>
    <t>Übungs- und Ausbildungsplan 2007</t>
  </si>
  <si>
    <t>Übungs- und Ausbildungsplan 2008</t>
  </si>
  <si>
    <t>Übungs- und Ausbildungsplan 2009</t>
  </si>
  <si>
    <t>DRK</t>
  </si>
  <si>
    <t>Motorkettensägenlehrgang</t>
  </si>
  <si>
    <t>Grillen der Führungskräfte VG</t>
  </si>
  <si>
    <t>Grillhütte Nisterberg</t>
  </si>
  <si>
    <t>Sassenroth</t>
  </si>
  <si>
    <t>N.dreisbach KANN Beton</t>
  </si>
  <si>
    <t>Schauübung LZ Weitefeld, Daaden, Derschen, Sassenroth</t>
  </si>
  <si>
    <t>Elektroprüfung</t>
  </si>
  <si>
    <t>4 Tagesausflug</t>
  </si>
  <si>
    <t>Schwarzenbek</t>
  </si>
  <si>
    <t>Stationsausbildung Gefahrgut</t>
  </si>
  <si>
    <t>Stationsausbildung TH</t>
  </si>
  <si>
    <t>Stationsausbildung TH Fahrzeug</t>
  </si>
  <si>
    <t>Stationsausbildung Maschinisten</t>
  </si>
  <si>
    <t>KaySt., Florian</t>
  </si>
  <si>
    <t>Stephan, HeikoSt.</t>
  </si>
  <si>
    <t>Einsatzübung Industrie</t>
  </si>
  <si>
    <t>HVG Druckluft</t>
  </si>
  <si>
    <t xml:space="preserve">André </t>
  </si>
  <si>
    <t>Berod</t>
  </si>
  <si>
    <t>Gas</t>
  </si>
  <si>
    <t>VG HeDa</t>
  </si>
  <si>
    <t>Windenprüpfung</t>
  </si>
  <si>
    <t>9.Viereckübung</t>
  </si>
  <si>
    <t>Unfallbericht AS/ AGTUnterweisung FWDV7</t>
  </si>
  <si>
    <t>Jörg / Florian</t>
  </si>
  <si>
    <t>RobinK</t>
  </si>
  <si>
    <t>RINNEN/Österreich</t>
  </si>
  <si>
    <t>Sonderrechte</t>
  </si>
  <si>
    <t>Jugendfeuerwehrwart</t>
  </si>
  <si>
    <t>Atemschutzgerätewart Dräger</t>
  </si>
  <si>
    <t>HeikoSt</t>
  </si>
  <si>
    <t>MarkusH / HeikoSt</t>
  </si>
  <si>
    <t>RobinD, RobinP</t>
  </si>
  <si>
    <t>Steinebach/Scheuerfeld</t>
  </si>
  <si>
    <t>GerritSt</t>
  </si>
  <si>
    <t>Gerrit, Lara, Carla</t>
  </si>
  <si>
    <t>Joshua</t>
  </si>
  <si>
    <t>Absturzsicherung Theorie Paraglyder</t>
  </si>
  <si>
    <t>DGH Sassenroth</t>
  </si>
  <si>
    <t>Übungs- und Ausbildungsplan 2017</t>
  </si>
  <si>
    <t>Freiwillige Feuerwehr der VG Daaden-Herdorf</t>
  </si>
  <si>
    <t>Claus/DennisW/KayS</t>
  </si>
  <si>
    <t>Florian Knautz (PSI)</t>
  </si>
  <si>
    <t>Schulübung FWDV3</t>
  </si>
  <si>
    <t>Fa. STÜHN</t>
  </si>
  <si>
    <t>Übungs- und Ausbildungsplan 2018</t>
  </si>
  <si>
    <t>Bostalsee</t>
  </si>
  <si>
    <t>Stationsausbildung Leiter</t>
  </si>
  <si>
    <t>Stationsausbildung Pumpen</t>
  </si>
  <si>
    <t xml:space="preserve">Stationsausbildung elektr. Geräte </t>
  </si>
  <si>
    <t>Lokal Ringstraße</t>
  </si>
  <si>
    <t>SKT Nisterberg</t>
  </si>
  <si>
    <t>Watzke/Jumel</t>
  </si>
  <si>
    <t>Angriffsübung</t>
  </si>
  <si>
    <t>Straßenverkehr/UVV</t>
  </si>
  <si>
    <t>Stiche&amp;Knoten</t>
  </si>
  <si>
    <t>Digitalfunk/AGTUnterweisung FWDV7</t>
  </si>
  <si>
    <t>Claus, Markus</t>
  </si>
  <si>
    <t>Robin, HeikoSt</t>
  </si>
  <si>
    <t>HeikoW, Markus</t>
  </si>
  <si>
    <t>KaySt</t>
  </si>
  <si>
    <t>KaySt, Jörg</t>
  </si>
  <si>
    <t>André/KayK</t>
  </si>
  <si>
    <t>Florian, Jörg</t>
  </si>
  <si>
    <t>Claus, Dennis, KaySt</t>
  </si>
  <si>
    <t xml:space="preserve">Maik, </t>
  </si>
  <si>
    <t>Schauübung alle Löschzüge</t>
  </si>
  <si>
    <t>Grundlehrgang Absturzsicherung</t>
  </si>
  <si>
    <t xml:space="preserve">Patrick </t>
  </si>
  <si>
    <t>Einfaches Retten aus Höhen und Tiefen</t>
  </si>
  <si>
    <t>Florian, Kay, Maik, Jörg</t>
  </si>
  <si>
    <t>Weitefeld/N-dreisbach</t>
  </si>
  <si>
    <t>Gemeinschaftsübung Weitefeld/Friedewald</t>
  </si>
  <si>
    <t>GF/ZF/VF</t>
  </si>
  <si>
    <t>7.Viereckübung</t>
  </si>
  <si>
    <t>6.Viereckübung</t>
  </si>
  <si>
    <t>5.Viereckübung</t>
  </si>
  <si>
    <t>4.Viereckübung</t>
  </si>
  <si>
    <t>10.Viereckübung</t>
  </si>
  <si>
    <t>Heißausbildung RDA Modul 2</t>
  </si>
  <si>
    <t xml:space="preserve">VG Betzdorf-Gebardshain </t>
  </si>
  <si>
    <t>RobinP</t>
  </si>
  <si>
    <t>RobinD</t>
  </si>
  <si>
    <t>VG Daaden-Herdorf</t>
  </si>
  <si>
    <t>Tim, Benjamin</t>
  </si>
  <si>
    <t xml:space="preserve">Absturzsicherung </t>
  </si>
  <si>
    <t>Weihnachtsfeier</t>
  </si>
  <si>
    <t>3B-Raum</t>
  </si>
  <si>
    <t>Atemschutzstrecke (Ausweichtermin)</t>
  </si>
  <si>
    <t>Atemschutzstrecke (Ausweichtermin Kreis)</t>
  </si>
  <si>
    <t>???</t>
  </si>
  <si>
    <t>As</t>
  </si>
  <si>
    <t>U</t>
  </si>
  <si>
    <t>A-Ausbildung, B-Bewerb, I-Information, K-Kameradschaft, L-Lehrgang, P-Prüfung, S-Sitzung, U-Untersuchung, Ü-Übung,</t>
  </si>
  <si>
    <t>Übungs- und Ausbildungsplan 2019</t>
  </si>
  <si>
    <t>Ausbildung</t>
  </si>
  <si>
    <t>SKT Schrupp GmbH</t>
  </si>
  <si>
    <t>Moderne Fahrzeugtechnologien</t>
  </si>
  <si>
    <t>Autohaus</t>
  </si>
  <si>
    <t>Erste-Hilfe-Kurs Gruppe 1</t>
  </si>
  <si>
    <t>Erste-Hilfe-Kurs Gruppe 2</t>
  </si>
  <si>
    <t>Atemschutzworkshop</t>
  </si>
  <si>
    <t>Schauübung Daa-Derm-Sass-Wei</t>
  </si>
  <si>
    <t>Bereich Daaden</t>
  </si>
  <si>
    <t>d.Dauer</t>
  </si>
  <si>
    <t>Rathaus Daaden</t>
  </si>
  <si>
    <t>THW Westerburg</t>
  </si>
  <si>
    <t>Niederdreisbach, KANN Beton</t>
  </si>
  <si>
    <t>4-Tagesausflug</t>
  </si>
  <si>
    <t>Damüls</t>
  </si>
  <si>
    <t>Schulhof Weitefeld</t>
  </si>
  <si>
    <t>Ann Katrin Wisser</t>
  </si>
  <si>
    <t>Stefan Haubrich</t>
  </si>
  <si>
    <t>GF/AGW/GW</t>
  </si>
  <si>
    <t>Jörg/Flo</t>
  </si>
  <si>
    <t xml:space="preserve">FWDV7/Waldbrandbekämpfung </t>
  </si>
  <si>
    <t>Philipp/KayK</t>
  </si>
  <si>
    <t>Leitern und Tritte FWDV10</t>
  </si>
  <si>
    <t>Turnhalle Weitefeld</t>
  </si>
  <si>
    <t>GAMS plus</t>
  </si>
  <si>
    <t>Pauschert</t>
  </si>
  <si>
    <t>Hamm/Wissen</t>
  </si>
  <si>
    <t>Fa.Schäfer</t>
  </si>
  <si>
    <t>3B Raum</t>
  </si>
  <si>
    <t>Fa. LENZ Friedewald</t>
  </si>
  <si>
    <t>GH Weitefeld</t>
  </si>
  <si>
    <t xml:space="preserve">GH Friedewald </t>
  </si>
  <si>
    <t>GH Daaden</t>
  </si>
  <si>
    <t>GH Herdorf</t>
  </si>
  <si>
    <t>GH Derschen</t>
  </si>
  <si>
    <t>Waldbrandbekämpfung Rohrland</t>
  </si>
  <si>
    <t>Oberdreisbach</t>
  </si>
  <si>
    <t>UVV/Fahrerbelehrung/Handhabung Becken</t>
  </si>
  <si>
    <t>Fr</t>
  </si>
  <si>
    <t>Mo</t>
  </si>
  <si>
    <t>Di</t>
  </si>
  <si>
    <t>Sa</t>
  </si>
  <si>
    <t>Mi</t>
  </si>
  <si>
    <t>So</t>
  </si>
  <si>
    <t>Do</t>
  </si>
  <si>
    <t>Führungskräftefortbildung Planspiel</t>
  </si>
  <si>
    <t>BMA Fortbildung</t>
  </si>
  <si>
    <t>Mubea Daaden</t>
  </si>
  <si>
    <t>GF/GW/AGW/JW</t>
  </si>
  <si>
    <t>GH Niederdreisbach</t>
  </si>
  <si>
    <t>GH Sassenroth</t>
  </si>
  <si>
    <t>GH Dermbach</t>
  </si>
  <si>
    <t>DGH Niederdreisbach</t>
  </si>
  <si>
    <t>Fr.</t>
  </si>
  <si>
    <t>Do.</t>
  </si>
  <si>
    <t>Sa.</t>
  </si>
  <si>
    <t>Di.</t>
  </si>
  <si>
    <t>Mo.</t>
  </si>
  <si>
    <t>KayS</t>
  </si>
  <si>
    <t>Robin´s</t>
  </si>
  <si>
    <t>Carla, Lara</t>
  </si>
  <si>
    <t>Technischer Dienst</t>
  </si>
  <si>
    <t>UVV, Straßenverkehr/Kaminbrand</t>
  </si>
  <si>
    <t>Jörg / Philipp</t>
  </si>
  <si>
    <t>FWDV3/Gerätekunde</t>
  </si>
  <si>
    <t>Jörg / Claus</t>
  </si>
  <si>
    <t>FWDV10 / FWDV7</t>
  </si>
  <si>
    <t>KlausW / Flo</t>
  </si>
  <si>
    <t>Handhabung HRT</t>
  </si>
  <si>
    <t>So.</t>
  </si>
  <si>
    <t>Stationsausbildung FWDV3/10/prakt.</t>
  </si>
  <si>
    <t>Einsatzübung/Begehung</t>
  </si>
  <si>
    <t>Fa. Medana</t>
  </si>
  <si>
    <t>Einsatzübung</t>
  </si>
  <si>
    <t>Langwiesenhof</t>
  </si>
  <si>
    <t>MarkusH</t>
  </si>
  <si>
    <t>Lange Wegestrecke</t>
  </si>
  <si>
    <t>Waldgebiet</t>
  </si>
  <si>
    <t xml:space="preserve">Industriebrand </t>
  </si>
  <si>
    <t>Fa. WEW</t>
  </si>
  <si>
    <t xml:space="preserve">Öffentliches Gebäude </t>
  </si>
  <si>
    <t>Ev. Kirche</t>
  </si>
  <si>
    <t>Schauübung</t>
  </si>
  <si>
    <t>Dermbach</t>
  </si>
  <si>
    <t>Multiplikator AbstuSi</t>
  </si>
  <si>
    <t>WF/*GW</t>
  </si>
  <si>
    <t>Mi.</t>
  </si>
  <si>
    <t>Schulkinder des KIGA Sonnenwiese</t>
  </si>
  <si>
    <t>AbstuSi</t>
  </si>
  <si>
    <t>Sonstige</t>
  </si>
  <si>
    <t>x</t>
  </si>
  <si>
    <t>T</t>
  </si>
  <si>
    <t>Volkstrauertag</t>
  </si>
  <si>
    <t>Jugendwartausbildung</t>
  </si>
  <si>
    <t>Benjamin</t>
  </si>
  <si>
    <t>Hohrhausen</t>
  </si>
  <si>
    <t>Tim</t>
  </si>
  <si>
    <t>VG AK-FL</t>
  </si>
  <si>
    <t>DIENSTPLAN 2020</t>
  </si>
  <si>
    <t>Vorbereiten</t>
  </si>
  <si>
    <t>WF</t>
  </si>
  <si>
    <t>Jubilare</t>
  </si>
  <si>
    <t>FF Elkenroth</t>
  </si>
  <si>
    <t>FF Dermbach</t>
  </si>
  <si>
    <t>10. Viereckübung</t>
  </si>
  <si>
    <t>Freiwillige Feuerwehr VG Daaden-Herdorf</t>
  </si>
  <si>
    <t>GF-GW-AGW-JW</t>
  </si>
  <si>
    <t>Art</t>
  </si>
  <si>
    <t>Abst</t>
  </si>
  <si>
    <t>Spez.</t>
  </si>
  <si>
    <t>Motorsägenausbildung</t>
  </si>
  <si>
    <t>RobinD, RobinP, Benjamin, PatrickG</t>
  </si>
  <si>
    <t>Windenprüfung</t>
  </si>
  <si>
    <t>München MAN</t>
  </si>
  <si>
    <t>?</t>
  </si>
  <si>
    <t>AS-strecke LK Altenkirchen</t>
  </si>
  <si>
    <t xml:space="preserve">DominikM, Tommi, Maik, Flo, Jörg, </t>
  </si>
  <si>
    <t xml:space="preserve">Gerrit, Yara, Jan, Philipp, RobinK </t>
  </si>
  <si>
    <t xml:space="preserve">CK, DM, DW, HS,  KS, KK,  LL, PG, PP RD, RP, SF,  </t>
  </si>
  <si>
    <t>Claus, Dennis, Markus</t>
  </si>
  <si>
    <t>WF,stvWF, Kay</t>
  </si>
  <si>
    <t>WF, stvWF</t>
  </si>
  <si>
    <t>WF,StvWF, Kay, HeikoW</t>
  </si>
  <si>
    <t>WF, stvWF, Kay</t>
  </si>
  <si>
    <t>Kreisverwaltung</t>
  </si>
  <si>
    <t>Notfalldienstplan</t>
  </si>
  <si>
    <t>GF/GW Diitale Helfer</t>
  </si>
  <si>
    <t>Onlineschulung</t>
  </si>
  <si>
    <t>Belastungsübung</t>
  </si>
  <si>
    <t xml:space="preserve">Felix, Philipp </t>
  </si>
  <si>
    <t>Zugbesprechung</t>
  </si>
  <si>
    <t>Online</t>
  </si>
  <si>
    <t>Online (teams)</t>
  </si>
  <si>
    <t>Gr.1 Stationsausbildung FWDV 3</t>
  </si>
  <si>
    <t>P KIGA</t>
  </si>
  <si>
    <t>Gr.2 Stationsausbildung FWDV 10</t>
  </si>
  <si>
    <t>Gr.3 Stationsausbildung TH Ablage</t>
  </si>
  <si>
    <t>Gr.1 Stationsausbildung TH (LKW)</t>
  </si>
  <si>
    <t>Gr.2 Stationsausbildung TH (PKW)</t>
  </si>
  <si>
    <t>Gr.3 Stationsausbildung TH (Kettenrettung)</t>
  </si>
  <si>
    <t>Gr.1 Stationsausbildung Pumpen</t>
  </si>
  <si>
    <t>Gr.3 Stationsausbildung Geräte</t>
  </si>
  <si>
    <t>Elkenrother Weiher</t>
  </si>
  <si>
    <t>Gr.2 Stationsausbildung Pumpen</t>
  </si>
  <si>
    <t>Drehleiterausbildung</t>
  </si>
  <si>
    <t>Jörg, FF Herdorf</t>
  </si>
  <si>
    <t>Einsatzübung Wasserversorgung</t>
  </si>
  <si>
    <t>Erste-Hilfe-Grundkurs</t>
  </si>
  <si>
    <t>Verhalten im Straßenverkehr / bei Erdgasbrand</t>
  </si>
  <si>
    <t>Jörg / Stephan</t>
  </si>
  <si>
    <t>Jörg / Klaus</t>
  </si>
  <si>
    <t>Bürgerhaus Daaden</t>
  </si>
  <si>
    <t>Stiche &amp; Knoten</t>
  </si>
  <si>
    <t>Björn, Klaus K.</t>
  </si>
  <si>
    <t>Einsatzstellenkommunikation/UVV</t>
  </si>
  <si>
    <t>Jörg / Heiko</t>
  </si>
  <si>
    <t>Frühjahr</t>
  </si>
  <si>
    <t>Klaus W. / Karl-Heinz</t>
  </si>
  <si>
    <t>Brandbekämpfung</t>
  </si>
  <si>
    <t>Gerätezirkel, Funkübung</t>
  </si>
  <si>
    <t>Lgb. oder Neitersen</t>
  </si>
  <si>
    <t>Wasserförderung</t>
  </si>
  <si>
    <t>Sommer</t>
  </si>
  <si>
    <t>29.05-26.06</t>
  </si>
  <si>
    <t>08 :00</t>
  </si>
  <si>
    <t xml:space="preserve">Truppführerlehrgang </t>
  </si>
  <si>
    <t>Fr. - So</t>
  </si>
  <si>
    <t>25.06-27.06</t>
  </si>
  <si>
    <t>Südtirol Bewerb Lana</t>
  </si>
  <si>
    <t>Lana/Südtirol/It</t>
  </si>
  <si>
    <t>Jubiläumsfeier Jugendfeuerwehr</t>
  </si>
  <si>
    <t>JFwW</t>
  </si>
  <si>
    <t>Sichern und Bergen</t>
  </si>
  <si>
    <t>Öffentliche Einrichtung</t>
  </si>
  <si>
    <t>03.07-31.07</t>
  </si>
  <si>
    <t>Christopher, Philipp</t>
  </si>
  <si>
    <t xml:space="preserve">Retten eingeklemmter Personen </t>
  </si>
  <si>
    <t>Karl-Heinz</t>
  </si>
  <si>
    <t>Bewerb RLP + Luxemburg</t>
  </si>
  <si>
    <t>Bitburg</t>
  </si>
  <si>
    <t>Kreisfeuerwehrtag</t>
  </si>
  <si>
    <t>Wissen</t>
  </si>
  <si>
    <t>AGT-Fitness / TS8</t>
  </si>
  <si>
    <t>André / Markus</t>
  </si>
  <si>
    <t>Tagesausflug Spangdahlem</t>
  </si>
  <si>
    <t>Schauübung LZ II,III,IV</t>
  </si>
  <si>
    <t>Herbst</t>
  </si>
  <si>
    <t>Tagesausflug Braunkohletagebau</t>
  </si>
  <si>
    <t>Garzweiler</t>
  </si>
  <si>
    <t>Fr.-So.</t>
  </si>
  <si>
    <t>12-14.11</t>
  </si>
  <si>
    <t>After Nikolausparty für Große</t>
  </si>
  <si>
    <t>TH / UVV Tritte und Leitern</t>
  </si>
  <si>
    <t>Kalli / Jörg</t>
  </si>
  <si>
    <t>Wandern</t>
  </si>
  <si>
    <t>7.-28.03</t>
  </si>
  <si>
    <t>AGT Lehrgang</t>
  </si>
  <si>
    <t>Tommi,Dennis,Philipp</t>
  </si>
  <si>
    <t>AGT Lager Stegskopf</t>
  </si>
  <si>
    <t>Stegskopf</t>
  </si>
  <si>
    <t>André, Maik</t>
  </si>
  <si>
    <t>AGT-Träger</t>
  </si>
  <si>
    <t>Verhalten bei Erdgas / Funk</t>
  </si>
  <si>
    <t>Stephan / Jörg</t>
  </si>
  <si>
    <t>FWDV3 / Löschmittel</t>
  </si>
  <si>
    <t>Heiko, André / Kay</t>
  </si>
  <si>
    <t>Mi.-Sa</t>
  </si>
  <si>
    <t>22.-25.04</t>
  </si>
  <si>
    <t>Jugendfeuerwehrwartlehrgang</t>
  </si>
  <si>
    <t>Fahrzeug-, Gerätekunde</t>
  </si>
  <si>
    <t>Markus, André</t>
  </si>
  <si>
    <t>Schulübung FWDV 3</t>
  </si>
  <si>
    <t>Industrie</t>
  </si>
  <si>
    <t>Heiko, Klaus</t>
  </si>
  <si>
    <t>Markus, Klaus</t>
  </si>
  <si>
    <t>Fr.-So</t>
  </si>
  <si>
    <t>12.-14.6</t>
  </si>
  <si>
    <t>Feuerwehrbewerb</t>
  </si>
  <si>
    <t>Welsberg/Südti</t>
  </si>
  <si>
    <t>Sascha</t>
  </si>
  <si>
    <t>13.6-11.7</t>
  </si>
  <si>
    <t xml:space="preserve">Kalli, </t>
  </si>
  <si>
    <t>VG - Alarmübung</t>
  </si>
  <si>
    <t>Jörg, Stephan</t>
  </si>
  <si>
    <t>Öffentliche Einrichtung KIGA</t>
  </si>
  <si>
    <t>Heiko, Martin</t>
  </si>
  <si>
    <t>Kalli, Klaus</t>
  </si>
  <si>
    <t>LZ4</t>
  </si>
  <si>
    <t>Do.-So</t>
  </si>
  <si>
    <t>17.-20.09</t>
  </si>
  <si>
    <t>Ausflug</t>
  </si>
  <si>
    <t>alle</t>
  </si>
  <si>
    <t>Jörg, Björn</t>
  </si>
  <si>
    <t>Gerätepflege/Hydrantenkontrolle</t>
  </si>
  <si>
    <t>WF, GW</t>
  </si>
  <si>
    <t>GF</t>
  </si>
  <si>
    <t>Mo.-Fr</t>
  </si>
  <si>
    <t>09.-13.11</t>
  </si>
  <si>
    <t>TH 1</t>
  </si>
  <si>
    <t>Schlachtfest</t>
  </si>
  <si>
    <t>Weihnachsmarkt</t>
  </si>
  <si>
    <t>15.01.</t>
  </si>
  <si>
    <t>Ausarbeitung</t>
  </si>
  <si>
    <t>UVV Tritte und Leitern / FWDV3</t>
  </si>
  <si>
    <t>Klaus W. / Jörg</t>
  </si>
  <si>
    <t>Wanderung</t>
  </si>
  <si>
    <t>D</t>
  </si>
  <si>
    <t>Verabschiedung / Ehrung</t>
  </si>
  <si>
    <t>GAMS+ / Funk</t>
  </si>
  <si>
    <t>Heiko W. / Jörg</t>
  </si>
  <si>
    <t>Kreisdelegiertentag</t>
  </si>
  <si>
    <t>UVV PSA / Stiche &amp; Knoten</t>
  </si>
  <si>
    <t>Jörg / Björn</t>
  </si>
  <si>
    <t>FWDV7 / Hohlstrahlrohre</t>
  </si>
  <si>
    <t>André, Maik, Florian</t>
  </si>
  <si>
    <t>3. Kuppelcup FF Langenbach</t>
  </si>
  <si>
    <t>Hagen / Maik</t>
  </si>
  <si>
    <t xml:space="preserve">ab 05.05 </t>
  </si>
  <si>
    <t>Training Bewerbe</t>
  </si>
  <si>
    <t>AGT Notfall / lange Wegestrecke</t>
  </si>
  <si>
    <t>Fa. Schäfer</t>
  </si>
  <si>
    <t>André,Florian, Maik</t>
  </si>
  <si>
    <t>Karl-Heinz / Klaus W.</t>
  </si>
  <si>
    <t>Heiko W. / Markus</t>
  </si>
  <si>
    <t>Fr-So</t>
  </si>
  <si>
    <t>27-29.06</t>
  </si>
  <si>
    <t>Südtiroler Leistungsabzeichen</t>
  </si>
  <si>
    <t>Brixen</t>
  </si>
  <si>
    <t>Einsatzübung Wohngebäude</t>
  </si>
  <si>
    <t>AGT Fitness / Löschwasserbehält</t>
  </si>
  <si>
    <t>Fa. MUBEA</t>
  </si>
  <si>
    <t>Maik, André / Markus</t>
  </si>
  <si>
    <t>02.-30.08</t>
  </si>
  <si>
    <t>Aufräumarbeiten</t>
  </si>
  <si>
    <t>Ersteinsatz Gefahrstoff</t>
  </si>
  <si>
    <t>Straßenverk.</t>
  </si>
  <si>
    <t>Heiko W./ Jörg</t>
  </si>
  <si>
    <t>Abnahme BLAZ</t>
  </si>
  <si>
    <t>Hachenburg</t>
  </si>
  <si>
    <t>Jörg / Klaus W.</t>
  </si>
  <si>
    <t>LZ Weitefeld</t>
  </si>
  <si>
    <t>Menschenrettung</t>
  </si>
  <si>
    <t>Öffentl.Geb.</t>
  </si>
  <si>
    <t>Martin / Stephan</t>
  </si>
  <si>
    <t>27.09-4.10</t>
  </si>
  <si>
    <t>Schauübung Jugendfeuerwehr</t>
  </si>
  <si>
    <t>Geräte-, Hydrantenkontrolle</t>
  </si>
  <si>
    <t>27.9-25.10</t>
  </si>
  <si>
    <t>Mehrzweckr.</t>
  </si>
  <si>
    <t>11.10-8.11</t>
  </si>
  <si>
    <t>AGT - Lehrgang</t>
  </si>
  <si>
    <t>AK-FL-FL-AK</t>
  </si>
  <si>
    <t>Fr-Sa</t>
  </si>
  <si>
    <t>14.Schlachtfest</t>
  </si>
  <si>
    <t>BIATHLON WTC 2008</t>
  </si>
  <si>
    <t>VELTINS Arena</t>
  </si>
  <si>
    <t>02.-03 Feb.</t>
  </si>
  <si>
    <t>10.-31.03</t>
  </si>
  <si>
    <t>GA Lehrgang</t>
  </si>
  <si>
    <t>Dennis, Philipp</t>
  </si>
  <si>
    <t>23.Feb.</t>
  </si>
  <si>
    <t>Feb.-März</t>
  </si>
  <si>
    <t>Jörg, KlausW</t>
  </si>
  <si>
    <t>AGT Übung</t>
  </si>
  <si>
    <t>Maik, André</t>
  </si>
  <si>
    <t>Hohlstrahlrohr, Funk</t>
  </si>
  <si>
    <t>KlausW,Jörg</t>
  </si>
  <si>
    <t>Schaumeinsatz</t>
  </si>
  <si>
    <t>14.-21.April</t>
  </si>
  <si>
    <t>Sprechfunk Lehrgang</t>
  </si>
  <si>
    <t>DennisB,Christopher, Kevin</t>
  </si>
  <si>
    <t>Material,Gerätekunde/pflege</t>
  </si>
  <si>
    <t>28.4.-19.Mai</t>
  </si>
  <si>
    <t>AK,Betzdorf</t>
  </si>
  <si>
    <t>KlausK,Hagen</t>
  </si>
  <si>
    <t>Gewerbegeb.</t>
  </si>
  <si>
    <t>Markus, Jörg</t>
  </si>
  <si>
    <t>Übung Verkehrsunfall</t>
  </si>
  <si>
    <t>K-H.K,KlausW</t>
  </si>
  <si>
    <t>Wehbach</t>
  </si>
  <si>
    <t>Einsatzübung Gemeindeeinrichtung</t>
  </si>
  <si>
    <t>Maik,Martin</t>
  </si>
  <si>
    <t>Retten aus Höhen und Tiefen</t>
  </si>
  <si>
    <t>05.Aug.</t>
  </si>
  <si>
    <t>Einsatzübung nach FWDV3</t>
  </si>
  <si>
    <t>11.08-22.09</t>
  </si>
  <si>
    <t>26.Aug.</t>
  </si>
  <si>
    <t>Jörg, Hagen</t>
  </si>
  <si>
    <t>01.Sep.</t>
  </si>
  <si>
    <t>09.Sep.</t>
  </si>
  <si>
    <t>Einsatzübung lange Wegestrecke</t>
  </si>
  <si>
    <t>Markus, Heiko</t>
  </si>
  <si>
    <t>Do-S</t>
  </si>
  <si>
    <t>13.-16.Sep.</t>
  </si>
  <si>
    <t>Mehrtagesausflug</t>
  </si>
  <si>
    <t>Hamburg</t>
  </si>
  <si>
    <t>22.Sep.</t>
  </si>
  <si>
    <t>Schauübung LZ 1,2,5</t>
  </si>
  <si>
    <t>N.-dreisbach</t>
  </si>
  <si>
    <t>29.09-06.10</t>
  </si>
  <si>
    <t>06.Okt.</t>
  </si>
  <si>
    <t>13.10-03.11</t>
  </si>
  <si>
    <t>AK/Betzdorf</t>
  </si>
  <si>
    <t>Dennis B., Kevin</t>
  </si>
  <si>
    <t>13.10-10.11</t>
  </si>
  <si>
    <t>Truppführer Lehrgang</t>
  </si>
  <si>
    <t>20.Okt.</t>
  </si>
  <si>
    <t>Gerätepflege,  Hydrantenkontrolle</t>
  </si>
  <si>
    <t>27.Okt.</t>
  </si>
  <si>
    <t>Brandcontainer</t>
  </si>
  <si>
    <t>09.-11.Nov.</t>
  </si>
  <si>
    <t>13.Schlachtfest</t>
  </si>
  <si>
    <t>24.Nov.</t>
  </si>
  <si>
    <t>Dienstveranstaltung VG</t>
  </si>
  <si>
    <t>01.Dez.</t>
  </si>
  <si>
    <t>08.Dez.</t>
  </si>
  <si>
    <t>11.Jan.</t>
  </si>
  <si>
    <t>Vorbereitung</t>
  </si>
  <si>
    <t>Tritte+Leitern, Stiche+Knoten</t>
  </si>
  <si>
    <t>Jörg, Klaus K.</t>
  </si>
  <si>
    <t>Techn. Hilfe</t>
  </si>
  <si>
    <t>Freusburg</t>
  </si>
  <si>
    <t>FwDV 3</t>
  </si>
  <si>
    <t>UVV, Erste Hilfe Verbände</t>
  </si>
  <si>
    <t>Hagen, Klaus W.</t>
  </si>
  <si>
    <t>Schulübung FwDV 3</t>
  </si>
  <si>
    <t>Mai/Juni 06</t>
  </si>
  <si>
    <t>Technische Hilfe, Verkehrsunfall</t>
  </si>
  <si>
    <t>Markus / Karl-Heinz</t>
  </si>
  <si>
    <t>Sommer 06</t>
  </si>
  <si>
    <t>Brandbekämpfung Ortsbereich</t>
  </si>
  <si>
    <t>Jörg / Maik</t>
  </si>
  <si>
    <t>Fr. -So.</t>
  </si>
  <si>
    <t>23.06. - 25.06.2006</t>
  </si>
  <si>
    <t>Internationales Leistungsabzeichen Südtirol</t>
  </si>
  <si>
    <t>Sterzing</t>
  </si>
  <si>
    <t>Waldbereich</t>
  </si>
  <si>
    <t>Klaus W./ Martin</t>
  </si>
  <si>
    <t>Gemeindeeinrichtung</t>
  </si>
  <si>
    <t>Technische Hilfe Retten+Bergen</t>
  </si>
  <si>
    <t>Klaus K. / Karl-Heinz</t>
  </si>
  <si>
    <t>Schauübung aller LZ</t>
  </si>
  <si>
    <t>Schauübung JgdFw</t>
  </si>
  <si>
    <t xml:space="preserve">Fa.Röhlich </t>
  </si>
  <si>
    <t xml:space="preserve">Maik </t>
  </si>
  <si>
    <t>Sept/Okt 06</t>
  </si>
  <si>
    <t>Material+Gerätepflege,  Hydrantenkontrolle</t>
  </si>
  <si>
    <t>Gerätewarte, Jörg</t>
  </si>
  <si>
    <t>10.11. – 12.11.2006</t>
  </si>
  <si>
    <t>xx.12.2006</t>
  </si>
  <si>
    <t>DIENSTPLAN 2021</t>
  </si>
  <si>
    <t>GH Friedewald</t>
  </si>
  <si>
    <t>AEP / FWDV7</t>
  </si>
  <si>
    <t>Flo / Philipp</t>
  </si>
  <si>
    <t>Vegetationsbrände</t>
  </si>
  <si>
    <t>Stationsausbildung TH (Lasten, Bahn, Lasten ziehen)</t>
  </si>
  <si>
    <t xml:space="preserve">Stationsausbildung Fahrzeuge </t>
  </si>
  <si>
    <t>Stationausbildung FWDV3 / FWDV10</t>
  </si>
  <si>
    <t>Claus, Dennis, KayS</t>
  </si>
  <si>
    <t>Robin, Claus, Dennis</t>
  </si>
  <si>
    <t>KayS, Jörg</t>
  </si>
  <si>
    <t>HeikoW, Mini</t>
  </si>
  <si>
    <t>RobinK, Philipp</t>
  </si>
  <si>
    <t>Jörg, Flo</t>
  </si>
  <si>
    <t>Stephan/KayK, Jörg</t>
  </si>
  <si>
    <t>Stephan / KayK</t>
  </si>
  <si>
    <t>Atemschutz-Workshop (für Nachwuchs-AGT)</t>
  </si>
  <si>
    <t>folgt</t>
  </si>
  <si>
    <t>Prüfung Mehrzweckzug</t>
  </si>
  <si>
    <t>Grundausbildung/Sprechfunker</t>
  </si>
  <si>
    <t>Nick, Moritz, RobinL</t>
  </si>
  <si>
    <t>Yara, Benjamin</t>
  </si>
  <si>
    <t>PatrickG, RobinD, RobinP, Benjamin</t>
  </si>
  <si>
    <t>4-Tages-Ausflug</t>
  </si>
  <si>
    <t>"Das Huerner" Ansbach</t>
  </si>
  <si>
    <t>Verbandsführer</t>
  </si>
  <si>
    <t>Bornack</t>
  </si>
  <si>
    <t>Einfache Rettung aus Höhen und Tiefen</t>
  </si>
  <si>
    <t xml:space="preserve">Grundausbildung Absturzsicherung </t>
  </si>
  <si>
    <t>Flo</t>
  </si>
  <si>
    <t>Flo, Kay, Maik, Jörg</t>
  </si>
  <si>
    <t>Vegetationsbrand</t>
  </si>
  <si>
    <t>Fa. Schlebach</t>
  </si>
  <si>
    <t>UVV/Einsatztaktik Gebäudebrand</t>
  </si>
  <si>
    <t>Jörg / André</t>
  </si>
  <si>
    <t>Einsatzfahrerbelehrung / Digitalfunk</t>
  </si>
  <si>
    <t>virtuell</t>
  </si>
  <si>
    <t>DIENSTPLAN 2022</t>
  </si>
  <si>
    <t>Jahresdienstbesprechung 2022</t>
  </si>
  <si>
    <t>Jahresdienstbesprechung 2023</t>
  </si>
  <si>
    <t xml:space="preserve">3B Raum </t>
  </si>
  <si>
    <t>Erste Hilfe Kurs</t>
  </si>
  <si>
    <t>Gemeinschaftsübung LZ4 / LZ8</t>
  </si>
  <si>
    <t>Festakt 100-Jahre Feuerwehr Weitefeld</t>
  </si>
  <si>
    <t>Kreisfeuerwehrtag 100-Jahre Feuerwehr Weitefeld</t>
  </si>
  <si>
    <t>Fahrzeug &amp; Gerätekunde</t>
  </si>
  <si>
    <t>Theorie 4 FWDV7/</t>
  </si>
  <si>
    <t>Theorie1 UVV/Fahrerbelehrung</t>
  </si>
  <si>
    <t>TD SEP Fahrzeug &amp; Gerätehauspflege</t>
  </si>
  <si>
    <t>TD APR</t>
  </si>
  <si>
    <t>TD OKT Aussenanlage</t>
  </si>
  <si>
    <t>Brachbach</t>
  </si>
  <si>
    <t>Schauübung Derm/Her/Ndb/Wie</t>
  </si>
  <si>
    <t>100-Jahre Feuerwehr Weitefeld</t>
  </si>
  <si>
    <t>FR.</t>
  </si>
  <si>
    <t>Dennis/Heiko</t>
  </si>
  <si>
    <t>Kay / Höppä</t>
  </si>
  <si>
    <t>Florian / André</t>
  </si>
  <si>
    <t>Theorie: Ventilation/PSU</t>
  </si>
  <si>
    <t>Philipp / Jörg</t>
  </si>
  <si>
    <t>Stephan, Jörg, Maik</t>
  </si>
  <si>
    <t>Schulübung FWDV3/10</t>
  </si>
  <si>
    <t>NBW</t>
  </si>
  <si>
    <t xml:space="preserve">Stationsausbildung TH </t>
  </si>
  <si>
    <t>Siegerlandflughafen</t>
  </si>
  <si>
    <t>Stationsausbildung Waldbrand</t>
  </si>
  <si>
    <t>KayS / Jörg</t>
  </si>
  <si>
    <t>Dennis  / CLaus</t>
  </si>
  <si>
    <t>Natrop</t>
  </si>
  <si>
    <t>Markus / HeikoW</t>
  </si>
  <si>
    <t>prior1</t>
  </si>
  <si>
    <t xml:space="preserve">Einsatzübung Lagergebäude </t>
  </si>
  <si>
    <t xml:space="preserve">Einsatzübung Gebäudebrand </t>
  </si>
  <si>
    <t>Bauhof</t>
  </si>
  <si>
    <t>Nürnberg</t>
  </si>
  <si>
    <t>Weihnachts&amp;Jubilarfeier</t>
  </si>
  <si>
    <t>Schulhof Brunnenfest</t>
  </si>
  <si>
    <t>Führungsvorgang</t>
  </si>
  <si>
    <t>Sonstiges</t>
  </si>
  <si>
    <t>TD MÄR</t>
  </si>
  <si>
    <t>TD FEB Fahrzeug &amp; Gerätehauspflege</t>
  </si>
  <si>
    <t>TD MAI Fahrzeug &amp; Gerätehauspflege</t>
  </si>
  <si>
    <t>TD NOV Fahrzeug &amp; Gerätehauspflege</t>
  </si>
  <si>
    <t>TD DEZ</t>
  </si>
  <si>
    <t>online 3x</t>
  </si>
  <si>
    <t>LukasE</t>
  </si>
  <si>
    <t>5x Altenkirchen/Bindweide</t>
  </si>
  <si>
    <t>5x Steinebach</t>
  </si>
  <si>
    <t>5x Weitefeld</t>
  </si>
  <si>
    <t>Moritz, Nick</t>
  </si>
  <si>
    <t>5x Kirchen</t>
  </si>
  <si>
    <t>Jörg/Stefan Haubrich</t>
  </si>
  <si>
    <t>STÜHN Halle</t>
  </si>
  <si>
    <t>Übung überörtliche Hilfe</t>
  </si>
  <si>
    <t>07-09.10.2022</t>
  </si>
  <si>
    <t>Übungsgel. Mosbach</t>
  </si>
  <si>
    <t>BKI</t>
  </si>
  <si>
    <t>Aufbau 100-Jahre Feuerwehr Weitefeld</t>
  </si>
  <si>
    <t>Abbau 100-Jahre Feuerwehr Weitefeld</t>
  </si>
  <si>
    <t xml:space="preserve">TD JUL </t>
  </si>
  <si>
    <t>TD Juni</t>
  </si>
  <si>
    <t>Jugendwart</t>
  </si>
  <si>
    <t>Theorie: Lange Wegestr./Digitalfunk, Lardis</t>
  </si>
  <si>
    <t>Arbeitseinsatz</t>
  </si>
  <si>
    <t>Geräteprüfungen</t>
  </si>
  <si>
    <t>Lehrgang</t>
  </si>
  <si>
    <t>Stationsausbildung</t>
  </si>
  <si>
    <t>Praktische Ausbildung</t>
  </si>
  <si>
    <t>Sitzung</t>
  </si>
  <si>
    <t>Theorie</t>
  </si>
  <si>
    <t>Veranstaltung</t>
  </si>
  <si>
    <t>Daten für Spalte "G"</t>
  </si>
  <si>
    <t>Gesamtstunden</t>
  </si>
  <si>
    <t>DIENSTPLAN 2023</t>
  </si>
  <si>
    <t>Leiter&amp;Pumpenprüfung</t>
  </si>
  <si>
    <t>Stationsausbildung Gerätschaften</t>
  </si>
  <si>
    <t>Führungskräftefortbildung Brandursachenermittlung</t>
  </si>
  <si>
    <t>Jährliche Belastungsübung Atemschutz</t>
  </si>
  <si>
    <t>Schauübung Daaden-Dermbach</t>
  </si>
  <si>
    <t>Schauübung Dermbach-Daaden</t>
  </si>
  <si>
    <t>Schauübung Weitefeld-Sassenroth</t>
  </si>
  <si>
    <t>Schauübung Sassenroth-Weitefeld</t>
  </si>
  <si>
    <t>Kameradschaft</t>
  </si>
  <si>
    <t>Jubiläum FF Daaden</t>
  </si>
  <si>
    <t>Jörg/Philipp</t>
  </si>
  <si>
    <t>Eisrettung / Gams+</t>
  </si>
  <si>
    <t>KayK/RobinK</t>
  </si>
  <si>
    <t>FWDV3 / FWDV7</t>
  </si>
  <si>
    <t>Stephan / Flo</t>
  </si>
  <si>
    <t xml:space="preserve">Schulübung FWDV3 Leistungsabzeichen </t>
  </si>
  <si>
    <t>Mini / C</t>
  </si>
  <si>
    <t>TH Übung Siegerlandflughafen</t>
  </si>
  <si>
    <t>Siegerlandfglughafen</t>
  </si>
  <si>
    <t xml:space="preserve">Dennis / </t>
  </si>
  <si>
    <t>Prio One</t>
  </si>
  <si>
    <t>Löschangriff mit Menschenrettung</t>
  </si>
  <si>
    <t>RC Kleinkram</t>
  </si>
  <si>
    <t>Jörg / Flo</t>
  </si>
  <si>
    <t>Schauübung Jugendfeuerwehren</t>
  </si>
  <si>
    <t>Flo / Jörg</t>
  </si>
  <si>
    <t>Jahresdienstbesprechung 2024</t>
  </si>
  <si>
    <t>Sonderübung</t>
  </si>
  <si>
    <t>Lehrgangsstunden</t>
  </si>
  <si>
    <t>Vegetationsbrandbekämpfung</t>
  </si>
  <si>
    <t>UVV/STVO §35, §38 Führerscheinkontrolle</t>
  </si>
  <si>
    <t>Großtierrettung</t>
  </si>
  <si>
    <t>FWDV10 in der Praxis</t>
  </si>
  <si>
    <t>Robin/Stephan</t>
  </si>
  <si>
    <t>Carla</t>
  </si>
  <si>
    <t>Vivian, Tom-Luca-Felix</t>
  </si>
  <si>
    <t>PatrickG</t>
  </si>
  <si>
    <t>Lukas</t>
  </si>
  <si>
    <t>4x Altenk/Bindweide</t>
  </si>
  <si>
    <t>7xVG Kirchen</t>
  </si>
  <si>
    <t>5xSteinebach</t>
  </si>
  <si>
    <t>TH Lehrgang</t>
  </si>
  <si>
    <t>LFKA Koblenz</t>
  </si>
  <si>
    <t>Lara</t>
  </si>
  <si>
    <t>AGW Fortbildung</t>
  </si>
  <si>
    <t>Jubiläum FF Neunkhausen</t>
  </si>
  <si>
    <t>passau</t>
  </si>
  <si>
    <t>Fgrundlagen Vegetatinsbrandbekämpfung</t>
  </si>
  <si>
    <t>LFKA</t>
  </si>
  <si>
    <t>Claus, Mini,Kay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</si>
</sst>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[$-407]d/\ mmm/;@"/>
    <numFmt numFmtId="166" formatCode="[$-407]d/\ mmm/\ yyyy;@"/>
  </numFmts>
  <fonts count="80">
    <font>
      <sz val="10"/>
      <name val="Arial"/>
    </font>
    <font>
      <sz val="11"/>
      <color theme="1"/>
      <name val="Calibri"/>
      <family val="2"/>
      <scheme val="minor"/>
    </font>
    <font>
      <b/>
      <sz val="18"/>
      <name val="CG Times"/>
    </font>
    <font>
      <sz val="12"/>
      <name val="Times New Roman"/>
      <family val="1"/>
    </font>
    <font>
      <b/>
      <sz val="22"/>
      <name val="Times New Roman"/>
      <family val="1"/>
    </font>
    <font>
      <b/>
      <sz val="12"/>
      <name val="Times New Roman"/>
      <family val="1"/>
    </font>
    <font>
      <sz val="14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1"/>
      <name val="Arial Narrow"/>
      <family val="2"/>
    </font>
    <font>
      <b/>
      <sz val="11"/>
      <color indexed="55"/>
      <name val="Arial Narrow"/>
      <family val="2"/>
    </font>
    <font>
      <b/>
      <sz val="11"/>
      <color indexed="9"/>
      <name val="Arial Narrow"/>
      <family val="2"/>
    </font>
    <font>
      <b/>
      <sz val="10"/>
      <name val="Arial Narrow"/>
      <family val="2"/>
    </font>
    <font>
      <b/>
      <sz val="10"/>
      <color indexed="55"/>
      <name val="Arial Narrow"/>
      <family val="2"/>
    </font>
    <font>
      <b/>
      <sz val="9"/>
      <name val="Arial Narrow"/>
      <family val="2"/>
    </font>
    <font>
      <b/>
      <sz val="9"/>
      <color indexed="55"/>
      <name val="Arial Narrow"/>
      <family val="2"/>
    </font>
    <font>
      <b/>
      <sz val="5"/>
      <color indexed="55"/>
      <name val="Arial Narrow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color indexed="10"/>
      <name val="Arial Narrow"/>
      <family val="2"/>
    </font>
    <font>
      <sz val="10"/>
      <color indexed="23"/>
      <name val="Arial Narrow"/>
      <family val="2"/>
    </font>
    <font>
      <b/>
      <sz val="8"/>
      <name val="Arial Narrow"/>
      <family val="2"/>
    </font>
    <font>
      <b/>
      <sz val="1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2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0"/>
      <color indexed="55"/>
      <name val="Arial"/>
      <family val="2"/>
    </font>
    <font>
      <b/>
      <sz val="10"/>
      <color indexed="9"/>
      <name val="Arial"/>
      <family val="2"/>
    </font>
    <font>
      <sz val="8"/>
      <color indexed="23"/>
      <name val="Arial"/>
      <family val="2"/>
    </font>
    <font>
      <sz val="8"/>
      <name val="Arial"/>
      <family val="2"/>
    </font>
    <font>
      <sz val="12"/>
      <color indexed="9"/>
      <name val="Arial"/>
      <family val="2"/>
    </font>
    <font>
      <b/>
      <sz val="10"/>
      <color theme="0"/>
      <name val="Arial"/>
      <family val="2"/>
    </font>
    <font>
      <b/>
      <sz val="10"/>
      <color theme="0" tint="-0.34998626667073579"/>
      <name val="Arial"/>
      <family val="2"/>
    </font>
    <font>
      <sz val="12"/>
      <color theme="0" tint="-0.34998626667073579"/>
      <name val="Arial"/>
      <family val="2"/>
    </font>
    <font>
      <b/>
      <sz val="10"/>
      <color theme="0" tint="-0.499984740745262"/>
      <name val="Arial"/>
      <family val="2"/>
    </font>
    <font>
      <sz val="12"/>
      <color theme="0" tint="-0.499984740745262"/>
      <name val="Arial"/>
      <family val="2"/>
    </font>
    <font>
      <b/>
      <sz val="10"/>
      <color rgb="FFFA7D00"/>
      <name val="Arial"/>
      <family val="2"/>
    </font>
    <font>
      <b/>
      <sz val="10"/>
      <color theme="1"/>
      <name val="Arial"/>
      <family val="2"/>
    </font>
    <font>
      <sz val="10"/>
      <color theme="0" tint="-0.499984740745262"/>
      <name val="Arial"/>
      <family val="2"/>
    </font>
    <font>
      <sz val="10"/>
      <color theme="0" tint="-0.34998626667073579"/>
      <name val="Arial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10"/>
      <color theme="1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Arial"/>
      <family val="2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20"/>
      <name val="Calibri"/>
      <family val="2"/>
      <scheme val="minor"/>
    </font>
    <font>
      <b/>
      <sz val="24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0" tint="-0.14999847407452621"/>
      <name val="Calibri"/>
      <family val="2"/>
      <scheme val="minor"/>
    </font>
    <font>
      <sz val="8"/>
      <name val="Arial"/>
      <family val="2"/>
    </font>
    <font>
      <sz val="8"/>
      <name val="Calibri"/>
      <family val="2"/>
      <scheme val="minor"/>
    </font>
    <font>
      <b/>
      <sz val="12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2"/>
      <color rgb="FF333333"/>
      <name val="Arial Narrow"/>
      <family val="2"/>
    </font>
    <font>
      <b/>
      <sz val="10"/>
      <color rgb="FF333333"/>
      <name val="Arial Narrow"/>
      <family val="2"/>
    </font>
    <font>
      <sz val="10"/>
      <color rgb="FF333333"/>
      <name val="Arial Narrow"/>
      <family val="2"/>
    </font>
    <font>
      <sz val="10"/>
      <name val="Arial Narrow"/>
      <family val="2"/>
    </font>
    <font>
      <sz val="12"/>
      <color rgb="FF808080"/>
      <name val="Arial Narrow"/>
      <family val="2"/>
    </font>
    <font>
      <sz val="10"/>
      <color rgb="FF808080"/>
      <name val="Arial Narrow"/>
      <family val="2"/>
    </font>
    <font>
      <sz val="12"/>
      <color rgb="FF999999"/>
      <name val="Arial Narrow"/>
      <family val="2"/>
    </font>
    <font>
      <sz val="10"/>
      <color rgb="FF999999"/>
      <name val="Arial Narrow"/>
      <family val="2"/>
    </font>
    <font>
      <sz val="12"/>
      <color rgb="FF333333"/>
      <name val="Arial Narrow"/>
      <family val="2"/>
    </font>
    <font>
      <sz val="8"/>
      <name val="Arial"/>
      <family val="2"/>
    </font>
    <font>
      <b/>
      <sz val="24"/>
      <color theme="0" tint="-0.3499862666707357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41" fillId="5" borderId="37" applyNumberFormat="0" applyAlignment="0" applyProtection="0"/>
  </cellStyleXfs>
  <cellXfs count="524">
    <xf numFmtId="0" fontId="0" fillId="0" borderId="0" xfId="0"/>
    <xf numFmtId="0" fontId="6" fillId="0" borderId="0" xfId="0" applyFont="1"/>
    <xf numFmtId="0" fontId="7" fillId="0" borderId="0" xfId="0" applyFont="1"/>
    <xf numFmtId="0" fontId="18" fillId="0" borderId="1" xfId="0" applyFont="1" applyBorder="1"/>
    <xf numFmtId="0" fontId="19" fillId="0" borderId="1" xfId="0" applyFont="1" applyBorder="1"/>
    <xf numFmtId="164" fontId="10" fillId="0" borderId="2" xfId="0" applyNumberFormat="1" applyFont="1" applyBorder="1" applyAlignment="1">
      <alignment vertical="center" wrapText="1"/>
    </xf>
    <xf numFmtId="20" fontId="13" fillId="0" borderId="3" xfId="0" applyNumberFormat="1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164" fontId="10" fillId="0" borderId="5" xfId="0" applyNumberFormat="1" applyFont="1" applyBorder="1" applyAlignment="1">
      <alignment vertical="center" wrapText="1"/>
    </xf>
    <xf numFmtId="20" fontId="13" fillId="0" borderId="6" xfId="0" applyNumberFormat="1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164" fontId="11" fillId="0" borderId="5" xfId="0" applyNumberFormat="1" applyFont="1" applyBorder="1" applyAlignment="1">
      <alignment vertical="center" wrapText="1"/>
    </xf>
    <xf numFmtId="20" fontId="14" fillId="0" borderId="6" xfId="0" applyNumberFormat="1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164" fontId="12" fillId="0" borderId="5" xfId="0" applyNumberFormat="1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164" fontId="10" fillId="0" borderId="8" xfId="0" applyNumberFormat="1" applyFont="1" applyBorder="1" applyAlignment="1">
      <alignment vertical="center" wrapText="1"/>
    </xf>
    <xf numFmtId="20" fontId="13" fillId="0" borderId="9" xfId="0" applyNumberFormat="1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20" fontId="13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27" fillId="0" borderId="0" xfId="0" applyFont="1"/>
    <xf numFmtId="0" fontId="28" fillId="0" borderId="0" xfId="0" applyFont="1"/>
    <xf numFmtId="0" fontId="25" fillId="0" borderId="0" xfId="0" applyFont="1"/>
    <xf numFmtId="164" fontId="19" fillId="0" borderId="0" xfId="0" applyNumberFormat="1" applyFont="1" applyAlignment="1">
      <alignment vertical="center" wrapText="1"/>
    </xf>
    <xf numFmtId="20" fontId="23" fillId="0" borderId="0" xfId="0" applyNumberFormat="1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30" fillId="0" borderId="0" xfId="0" applyFont="1"/>
    <xf numFmtId="0" fontId="31" fillId="0" borderId="6" xfId="0" applyFont="1" applyBorder="1" applyAlignment="1">
      <alignment vertical="center"/>
    </xf>
    <xf numFmtId="0" fontId="29" fillId="0" borderId="1" xfId="0" applyFont="1" applyBorder="1"/>
    <xf numFmtId="49" fontId="23" fillId="0" borderId="2" xfId="0" applyNumberFormat="1" applyFont="1" applyBorder="1" applyAlignment="1">
      <alignment vertical="center"/>
    </xf>
    <xf numFmtId="165" fontId="23" fillId="0" borderId="2" xfId="0" applyNumberFormat="1" applyFont="1" applyBorder="1" applyAlignment="1">
      <alignment vertical="center"/>
    </xf>
    <xf numFmtId="20" fontId="23" fillId="0" borderId="3" xfId="0" applyNumberFormat="1" applyFont="1" applyBorder="1" applyAlignment="1">
      <alignment vertical="center"/>
    </xf>
    <xf numFmtId="0" fontId="23" fillId="0" borderId="3" xfId="0" applyFont="1" applyBorder="1" applyAlignment="1">
      <alignment vertical="center"/>
    </xf>
    <xf numFmtId="0" fontId="23" fillId="0" borderId="4" xfId="0" applyFont="1" applyBorder="1" applyAlignment="1">
      <alignment vertical="center"/>
    </xf>
    <xf numFmtId="49" fontId="23" fillId="0" borderId="5" xfId="0" applyNumberFormat="1" applyFont="1" applyBorder="1" applyAlignment="1">
      <alignment vertical="center"/>
    </xf>
    <xf numFmtId="165" fontId="23" fillId="0" borderId="5" xfId="0" applyNumberFormat="1" applyFont="1" applyBorder="1" applyAlignment="1">
      <alignment vertical="center"/>
    </xf>
    <xf numFmtId="20" fontId="23" fillId="0" borderId="6" xfId="0" applyNumberFormat="1" applyFont="1" applyBorder="1" applyAlignment="1">
      <alignment vertical="center"/>
    </xf>
    <xf numFmtId="0" fontId="23" fillId="0" borderId="6" xfId="0" applyFont="1" applyBorder="1" applyAlignment="1">
      <alignment vertical="center"/>
    </xf>
    <xf numFmtId="0" fontId="23" fillId="0" borderId="7" xfId="0" applyFont="1" applyBorder="1" applyAlignment="1">
      <alignment vertical="center"/>
    </xf>
    <xf numFmtId="49" fontId="31" fillId="0" borderId="5" xfId="0" applyNumberFormat="1" applyFont="1" applyBorder="1" applyAlignment="1">
      <alignment vertical="center"/>
    </xf>
    <xf numFmtId="165" fontId="31" fillId="0" borderId="5" xfId="0" applyNumberFormat="1" applyFont="1" applyBorder="1" applyAlignment="1">
      <alignment vertical="center"/>
    </xf>
    <xf numFmtId="20" fontId="31" fillId="0" borderId="6" xfId="0" applyNumberFormat="1" applyFont="1" applyBorder="1" applyAlignment="1">
      <alignment vertical="center"/>
    </xf>
    <xf numFmtId="0" fontId="31" fillId="0" borderId="7" xfId="0" applyFont="1" applyBorder="1" applyAlignment="1">
      <alignment vertical="center"/>
    </xf>
    <xf numFmtId="49" fontId="32" fillId="0" borderId="5" xfId="0" applyNumberFormat="1" applyFont="1" applyBorder="1" applyAlignment="1">
      <alignment vertical="center"/>
    </xf>
    <xf numFmtId="165" fontId="32" fillId="0" borderId="5" xfId="0" applyNumberFormat="1" applyFont="1" applyBorder="1" applyAlignment="1">
      <alignment vertical="center"/>
    </xf>
    <xf numFmtId="0" fontId="31" fillId="0" borderId="11" xfId="0" applyFont="1" applyBorder="1" applyAlignment="1">
      <alignment vertical="center"/>
    </xf>
    <xf numFmtId="0" fontId="23" fillId="0" borderId="11" xfId="0" applyFont="1" applyBorder="1" applyAlignment="1">
      <alignment vertical="center"/>
    </xf>
    <xf numFmtId="49" fontId="31" fillId="0" borderId="8" xfId="0" applyNumberFormat="1" applyFont="1" applyBorder="1" applyAlignment="1">
      <alignment vertical="center"/>
    </xf>
    <xf numFmtId="165" fontId="31" fillId="0" borderId="8" xfId="0" applyNumberFormat="1" applyFont="1" applyBorder="1" applyAlignment="1">
      <alignment vertical="center"/>
    </xf>
    <xf numFmtId="0" fontId="31" fillId="0" borderId="9" xfId="0" applyFont="1" applyBorder="1" applyAlignment="1">
      <alignment vertical="center"/>
    </xf>
    <xf numFmtId="0" fontId="31" fillId="0" borderId="10" xfId="0" applyFont="1" applyBorder="1" applyAlignment="1">
      <alignment vertical="center"/>
    </xf>
    <xf numFmtId="0" fontId="35" fillId="0" borderId="0" xfId="0" applyFont="1"/>
    <xf numFmtId="165" fontId="32" fillId="2" borderId="5" xfId="0" applyNumberFormat="1" applyFont="1" applyFill="1" applyBorder="1" applyAlignment="1">
      <alignment vertical="center"/>
    </xf>
    <xf numFmtId="20" fontId="31" fillId="0" borderId="9" xfId="0" applyNumberFormat="1" applyFont="1" applyBorder="1" applyAlignment="1">
      <alignment vertical="center"/>
    </xf>
    <xf numFmtId="20" fontId="32" fillId="0" borderId="6" xfId="0" applyNumberFormat="1" applyFont="1" applyBorder="1" applyAlignment="1">
      <alignment vertical="center"/>
    </xf>
    <xf numFmtId="165" fontId="36" fillId="0" borderId="5" xfId="0" applyNumberFormat="1" applyFont="1" applyBorder="1" applyAlignment="1">
      <alignment vertical="center"/>
    </xf>
    <xf numFmtId="0" fontId="29" fillId="3" borderId="1" xfId="0" applyFont="1" applyFill="1" applyBorder="1"/>
    <xf numFmtId="0" fontId="23" fillId="3" borderId="7" xfId="0" applyFont="1" applyFill="1" applyBorder="1" applyAlignment="1">
      <alignment vertical="center"/>
    </xf>
    <xf numFmtId="0" fontId="23" fillId="3" borderId="10" xfId="0" applyFont="1" applyFill="1" applyBorder="1" applyAlignment="1">
      <alignment vertical="center"/>
    </xf>
    <xf numFmtId="49" fontId="31" fillId="0" borderId="12" xfId="0" applyNumberFormat="1" applyFont="1" applyBorder="1" applyAlignment="1">
      <alignment vertical="center"/>
    </xf>
    <xf numFmtId="165" fontId="31" fillId="0" borderId="12" xfId="0" applyNumberFormat="1" applyFont="1" applyBorder="1" applyAlignment="1">
      <alignment vertical="center"/>
    </xf>
    <xf numFmtId="0" fontId="31" fillId="0" borderId="13" xfId="0" applyFont="1" applyBorder="1" applyAlignment="1">
      <alignment vertical="center"/>
    </xf>
    <xf numFmtId="0" fontId="31" fillId="0" borderId="14" xfId="0" applyFont="1" applyBorder="1" applyAlignment="1">
      <alignment vertical="center"/>
    </xf>
    <xf numFmtId="0" fontId="23" fillId="3" borderId="14" xfId="0" applyFont="1" applyFill="1" applyBorder="1" applyAlignment="1">
      <alignment vertical="center"/>
    </xf>
    <xf numFmtId="49" fontId="23" fillId="0" borderId="12" xfId="0" applyNumberFormat="1" applyFont="1" applyBorder="1" applyAlignment="1">
      <alignment vertical="center"/>
    </xf>
    <xf numFmtId="165" fontId="23" fillId="0" borderId="12" xfId="0" applyNumberFormat="1" applyFont="1" applyBorder="1" applyAlignment="1">
      <alignment vertical="center"/>
    </xf>
    <xf numFmtId="0" fontId="23" fillId="0" borderId="13" xfId="0" applyFont="1" applyBorder="1" applyAlignment="1">
      <alignment vertical="center"/>
    </xf>
    <xf numFmtId="0" fontId="23" fillId="0" borderId="14" xfId="0" applyFont="1" applyBorder="1" applyAlignment="1">
      <alignment vertical="center"/>
    </xf>
    <xf numFmtId="49" fontId="32" fillId="0" borderId="12" xfId="0" applyNumberFormat="1" applyFont="1" applyBorder="1" applyAlignment="1">
      <alignment vertical="center"/>
    </xf>
    <xf numFmtId="165" fontId="32" fillId="0" borderId="12" xfId="0" applyNumberFormat="1" applyFont="1" applyBorder="1" applyAlignment="1">
      <alignment vertical="center"/>
    </xf>
    <xf numFmtId="0" fontId="34" fillId="0" borderId="0" xfId="0" applyFont="1" applyAlignment="1">
      <alignment horizontal="center" wrapText="1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29" fillId="3" borderId="15" xfId="0" applyFont="1" applyFill="1" applyBorder="1"/>
    <xf numFmtId="0" fontId="23" fillId="3" borderId="16" xfId="0" applyFont="1" applyFill="1" applyBorder="1" applyAlignment="1">
      <alignment vertical="center"/>
    </xf>
    <xf numFmtId="0" fontId="23" fillId="3" borderId="17" xfId="0" applyFont="1" applyFill="1" applyBorder="1" applyAlignment="1">
      <alignment vertical="center"/>
    </xf>
    <xf numFmtId="0" fontId="23" fillId="3" borderId="18" xfId="0" applyFont="1" applyFill="1" applyBorder="1" applyAlignment="1">
      <alignment vertical="center"/>
    </xf>
    <xf numFmtId="0" fontId="19" fillId="0" borderId="15" xfId="0" applyFont="1" applyBorder="1"/>
    <xf numFmtId="0" fontId="23" fillId="0" borderId="16" xfId="0" applyFont="1" applyBorder="1" applyAlignment="1">
      <alignment vertical="center"/>
    </xf>
    <xf numFmtId="0" fontId="31" fillId="0" borderId="16" xfId="0" applyFont="1" applyBorder="1" applyAlignment="1">
      <alignment vertical="center"/>
    </xf>
    <xf numFmtId="0" fontId="31" fillId="0" borderId="17" xfId="0" applyFont="1" applyBorder="1" applyAlignment="1">
      <alignment vertical="center"/>
    </xf>
    <xf numFmtId="0" fontId="23" fillId="0" borderId="17" xfId="0" applyFont="1" applyBorder="1" applyAlignment="1">
      <alignment vertical="center"/>
    </xf>
    <xf numFmtId="0" fontId="31" fillId="0" borderId="18" xfId="0" applyFont="1" applyBorder="1" applyAlignment="1">
      <alignment vertical="center"/>
    </xf>
    <xf numFmtId="0" fontId="18" fillId="0" borderId="1" xfId="0" applyFont="1" applyBorder="1" applyAlignment="1">
      <alignment horizontal="center"/>
    </xf>
    <xf numFmtId="20" fontId="23" fillId="0" borderId="6" xfId="0" applyNumberFormat="1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20" fontId="31" fillId="0" borderId="6" xfId="0" applyNumberFormat="1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20" fontId="31" fillId="0" borderId="13" xfId="0" applyNumberFormat="1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20" fontId="23" fillId="0" borderId="13" xfId="0" applyNumberFormat="1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20" fontId="31" fillId="0" borderId="9" xfId="0" applyNumberFormat="1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20" fontId="23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/>
    </xf>
    <xf numFmtId="49" fontId="37" fillId="0" borderId="5" xfId="0" applyNumberFormat="1" applyFont="1" applyBorder="1" applyAlignment="1">
      <alignment vertical="center"/>
    </xf>
    <xf numFmtId="165" fontId="37" fillId="0" borderId="5" xfId="0" applyNumberFormat="1" applyFont="1" applyBorder="1" applyAlignment="1">
      <alignment vertical="center"/>
    </xf>
    <xf numFmtId="20" fontId="37" fillId="0" borderId="6" xfId="0" applyNumberFormat="1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37" fillId="0" borderId="6" xfId="0" applyFont="1" applyBorder="1" applyAlignment="1">
      <alignment vertical="center"/>
    </xf>
    <xf numFmtId="0" fontId="37" fillId="0" borderId="7" xfId="0" applyFont="1" applyBorder="1" applyAlignment="1">
      <alignment vertical="center"/>
    </xf>
    <xf numFmtId="0" fontId="37" fillId="0" borderId="16" xfId="0" applyFont="1" applyBorder="1" applyAlignment="1">
      <alignment vertical="center"/>
    </xf>
    <xf numFmtId="0" fontId="37" fillId="3" borderId="16" xfId="0" applyFont="1" applyFill="1" applyBorder="1" applyAlignment="1">
      <alignment vertical="center"/>
    </xf>
    <xf numFmtId="0" fontId="37" fillId="3" borderId="7" xfId="0" applyFont="1" applyFill="1" applyBorder="1" applyAlignment="1">
      <alignment vertical="center"/>
    </xf>
    <xf numFmtId="0" fontId="38" fillId="0" borderId="0" xfId="0" applyFont="1"/>
    <xf numFmtId="20" fontId="23" fillId="0" borderId="9" xfId="0" applyNumberFormat="1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3" fillId="0" borderId="9" xfId="0" applyFont="1" applyBorder="1" applyAlignment="1">
      <alignment vertical="center"/>
    </xf>
    <xf numFmtId="0" fontId="23" fillId="0" borderId="10" xfId="0" applyFont="1" applyBorder="1" applyAlignment="1">
      <alignment vertical="center"/>
    </xf>
    <xf numFmtId="0" fontId="18" fillId="0" borderId="1" xfId="0" applyFont="1" applyBorder="1" applyAlignment="1">
      <alignment horizontal="right"/>
    </xf>
    <xf numFmtId="164" fontId="23" fillId="0" borderId="5" xfId="0" applyNumberFormat="1" applyFont="1" applyBorder="1" applyAlignment="1">
      <alignment horizontal="right" vertical="center"/>
    </xf>
    <xf numFmtId="164" fontId="23" fillId="0" borderId="8" xfId="0" applyNumberFormat="1" applyFont="1" applyBorder="1" applyAlignment="1">
      <alignment horizontal="right" vertical="center"/>
    </xf>
    <xf numFmtId="164" fontId="19" fillId="0" borderId="0" xfId="0" applyNumberFormat="1" applyFont="1" applyAlignment="1">
      <alignment horizontal="right" vertical="center" wrapText="1"/>
    </xf>
    <xf numFmtId="0" fontId="25" fillId="0" borderId="0" xfId="0" applyFont="1" applyAlignment="1">
      <alignment horizontal="right"/>
    </xf>
    <xf numFmtId="0" fontId="27" fillId="0" borderId="0" xfId="0" applyFont="1" applyAlignment="1">
      <alignment horizontal="right"/>
    </xf>
    <xf numFmtId="164" fontId="36" fillId="0" borderId="5" xfId="0" applyNumberFormat="1" applyFont="1" applyBorder="1" applyAlignment="1">
      <alignment horizontal="right" vertical="center"/>
    </xf>
    <xf numFmtId="164" fontId="39" fillId="0" borderId="5" xfId="0" applyNumberFormat="1" applyFont="1" applyBorder="1" applyAlignment="1">
      <alignment horizontal="right" vertical="center"/>
    </xf>
    <xf numFmtId="20" fontId="39" fillId="0" borderId="6" xfId="0" applyNumberFormat="1" applyFont="1" applyBorder="1" applyAlignment="1">
      <alignment horizontal="center" vertical="center"/>
    </xf>
    <xf numFmtId="0" fontId="39" fillId="0" borderId="6" xfId="0" applyFont="1" applyBorder="1" applyAlignment="1">
      <alignment horizontal="center" vertical="center"/>
    </xf>
    <xf numFmtId="0" fontId="39" fillId="0" borderId="6" xfId="0" applyFont="1" applyBorder="1" applyAlignment="1">
      <alignment vertical="center"/>
    </xf>
    <xf numFmtId="0" fontId="39" fillId="0" borderId="7" xfId="0" applyFont="1" applyBorder="1" applyAlignment="1">
      <alignment vertical="center"/>
    </xf>
    <xf numFmtId="0" fontId="39" fillId="0" borderId="16" xfId="0" applyFont="1" applyBorder="1" applyAlignment="1">
      <alignment vertical="center"/>
    </xf>
    <xf numFmtId="0" fontId="39" fillId="3" borderId="16" xfId="0" applyFont="1" applyFill="1" applyBorder="1" applyAlignment="1">
      <alignment vertical="center"/>
    </xf>
    <xf numFmtId="0" fontId="39" fillId="3" borderId="7" xfId="0" applyFont="1" applyFill="1" applyBorder="1" applyAlignment="1">
      <alignment vertical="center"/>
    </xf>
    <xf numFmtId="0" fontId="40" fillId="0" borderId="0" xfId="0" applyFont="1"/>
    <xf numFmtId="164" fontId="39" fillId="2" borderId="5" xfId="0" applyNumberFormat="1" applyFont="1" applyFill="1" applyBorder="1" applyAlignment="1">
      <alignment horizontal="right" vertical="center"/>
    </xf>
    <xf numFmtId="0" fontId="23" fillId="0" borderId="18" xfId="0" applyFont="1" applyBorder="1" applyAlignment="1">
      <alignment vertical="center"/>
    </xf>
    <xf numFmtId="164" fontId="23" fillId="0" borderId="12" xfId="0" applyNumberFormat="1" applyFont="1" applyBorder="1" applyAlignment="1">
      <alignment horizontal="right" vertical="center"/>
    </xf>
    <xf numFmtId="164" fontId="39" fillId="0" borderId="12" xfId="0" applyNumberFormat="1" applyFont="1" applyBorder="1" applyAlignment="1">
      <alignment horizontal="right" vertical="center"/>
    </xf>
    <xf numFmtId="20" fontId="39" fillId="0" borderId="13" xfId="0" applyNumberFormat="1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0" fontId="39" fillId="0" borderId="13" xfId="0" applyFont="1" applyBorder="1" applyAlignment="1">
      <alignment vertical="center"/>
    </xf>
    <xf numFmtId="0" fontId="39" fillId="0" borderId="14" xfId="0" applyFont="1" applyBorder="1" applyAlignment="1">
      <alignment vertical="center"/>
    </xf>
    <xf numFmtId="0" fontId="39" fillId="0" borderId="17" xfId="0" applyFont="1" applyBorder="1" applyAlignment="1">
      <alignment vertical="center"/>
    </xf>
    <xf numFmtId="0" fontId="39" fillId="3" borderId="17" xfId="0" applyFont="1" applyFill="1" applyBorder="1" applyAlignment="1">
      <alignment vertical="center"/>
    </xf>
    <xf numFmtId="0" fontId="39" fillId="3" borderId="14" xfId="0" applyFont="1" applyFill="1" applyBorder="1" applyAlignment="1">
      <alignment vertical="center"/>
    </xf>
    <xf numFmtId="20" fontId="36" fillId="0" borderId="6" xfId="0" applyNumberFormat="1" applyFont="1" applyBorder="1" applyAlignment="1">
      <alignment horizontal="center" vertical="center"/>
    </xf>
    <xf numFmtId="0" fontId="18" fillId="0" borderId="19" xfId="0" applyFont="1" applyBorder="1" applyAlignment="1">
      <alignment horizontal="center"/>
    </xf>
    <xf numFmtId="0" fontId="18" fillId="0" borderId="19" xfId="0" applyFont="1" applyBorder="1"/>
    <xf numFmtId="0" fontId="18" fillId="0" borderId="28" xfId="0" applyFont="1" applyBorder="1" applyAlignment="1">
      <alignment horizontal="right"/>
    </xf>
    <xf numFmtId="0" fontId="19" fillId="0" borderId="29" xfId="0" applyFont="1" applyBorder="1"/>
    <xf numFmtId="164" fontId="23" fillId="0" borderId="30" xfId="0" applyNumberFormat="1" applyFont="1" applyBorder="1" applyAlignment="1">
      <alignment horizontal="right" vertical="center"/>
    </xf>
    <xf numFmtId="0" fontId="23" fillId="0" borderId="31" xfId="0" applyFont="1" applyBorder="1" applyAlignment="1">
      <alignment vertical="center"/>
    </xf>
    <xf numFmtId="164" fontId="36" fillId="0" borderId="30" xfId="0" applyNumberFormat="1" applyFont="1" applyBorder="1" applyAlignment="1">
      <alignment horizontal="right" vertical="center"/>
    </xf>
    <xf numFmtId="164" fontId="23" fillId="0" borderId="32" xfId="0" applyNumberFormat="1" applyFont="1" applyBorder="1" applyAlignment="1">
      <alignment horizontal="right" vertical="center"/>
    </xf>
    <xf numFmtId="0" fontId="23" fillId="0" borderId="33" xfId="0" applyFont="1" applyBorder="1" applyAlignment="1">
      <alignment vertical="center"/>
    </xf>
    <xf numFmtId="164" fontId="23" fillId="0" borderId="34" xfId="0" applyNumberFormat="1" applyFont="1" applyBorder="1" applyAlignment="1">
      <alignment horizontal="right" vertical="center"/>
    </xf>
    <xf numFmtId="20" fontId="23" fillId="0" borderId="35" xfId="0" applyNumberFormat="1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35" xfId="0" applyFont="1" applyBorder="1" applyAlignment="1">
      <alignment vertical="center"/>
    </xf>
    <xf numFmtId="0" fontId="23" fillId="0" borderId="36" xfId="0" applyFont="1" applyBorder="1" applyAlignment="1">
      <alignment vertical="center"/>
    </xf>
    <xf numFmtId="0" fontId="41" fillId="5" borderId="37" xfId="1" applyAlignment="1"/>
    <xf numFmtId="164" fontId="36" fillId="0" borderId="32" xfId="0" applyNumberFormat="1" applyFont="1" applyBorder="1" applyAlignment="1">
      <alignment horizontal="right" vertical="center"/>
    </xf>
    <xf numFmtId="164" fontId="42" fillId="0" borderId="30" xfId="0" applyNumberFormat="1" applyFont="1" applyBorder="1" applyAlignment="1">
      <alignment horizontal="right" vertical="center"/>
    </xf>
    <xf numFmtId="20" fontId="42" fillId="0" borderId="6" xfId="0" applyNumberFormat="1" applyFont="1" applyBorder="1" applyAlignment="1">
      <alignment horizontal="center" vertical="center"/>
    </xf>
    <xf numFmtId="164" fontId="23" fillId="6" borderId="30" xfId="0" applyNumberFormat="1" applyFont="1" applyFill="1" applyBorder="1" applyAlignment="1">
      <alignment horizontal="right" vertical="center"/>
    </xf>
    <xf numFmtId="0" fontId="43" fillId="0" borderId="0" xfId="0" applyFont="1"/>
    <xf numFmtId="0" fontId="44" fillId="0" borderId="0" xfId="0" applyFont="1"/>
    <xf numFmtId="164" fontId="45" fillId="0" borderId="38" xfId="0" applyNumberFormat="1" applyFont="1" applyBorder="1" applyAlignment="1">
      <alignment horizontal="right" vertical="center"/>
    </xf>
    <xf numFmtId="20" fontId="45" fillId="0" borderId="39" xfId="0" applyNumberFormat="1" applyFont="1" applyBorder="1" applyAlignment="1">
      <alignment horizontal="center" vertical="center"/>
    </xf>
    <xf numFmtId="0" fontId="45" fillId="0" borderId="39" xfId="0" applyFont="1" applyBorder="1" applyAlignment="1">
      <alignment vertical="center"/>
    </xf>
    <xf numFmtId="0" fontId="45" fillId="0" borderId="40" xfId="0" applyFont="1" applyBorder="1" applyAlignment="1">
      <alignment vertical="center"/>
    </xf>
    <xf numFmtId="164" fontId="45" fillId="0" borderId="30" xfId="0" applyNumberFormat="1" applyFont="1" applyBorder="1" applyAlignment="1">
      <alignment horizontal="right" vertical="center"/>
    </xf>
    <xf numFmtId="20" fontId="45" fillId="0" borderId="6" xfId="0" applyNumberFormat="1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45" fillId="0" borderId="6" xfId="0" applyFont="1" applyBorder="1" applyAlignment="1">
      <alignment vertical="center"/>
    </xf>
    <xf numFmtId="0" fontId="45" fillId="0" borderId="31" xfId="0" applyFont="1" applyBorder="1" applyAlignment="1">
      <alignment vertical="center"/>
    </xf>
    <xf numFmtId="0" fontId="45" fillId="0" borderId="6" xfId="0" applyFont="1" applyBorder="1" applyAlignment="1">
      <alignment horizontal="center" vertical="center"/>
    </xf>
    <xf numFmtId="164" fontId="46" fillId="0" borderId="30" xfId="0" applyNumberFormat="1" applyFont="1" applyBorder="1" applyAlignment="1">
      <alignment horizontal="right" vertical="center"/>
    </xf>
    <xf numFmtId="20" fontId="46" fillId="0" borderId="6" xfId="0" applyNumberFormat="1" applyFont="1" applyBorder="1" applyAlignment="1">
      <alignment horizontal="center" vertical="center"/>
    </xf>
    <xf numFmtId="164" fontId="47" fillId="0" borderId="30" xfId="0" applyNumberFormat="1" applyFont="1" applyBorder="1" applyAlignment="1">
      <alignment horizontal="right" vertical="center"/>
    </xf>
    <xf numFmtId="20" fontId="47" fillId="0" borderId="6" xfId="0" applyNumberFormat="1" applyFont="1" applyBorder="1" applyAlignment="1">
      <alignment horizontal="center" vertical="center"/>
    </xf>
    <xf numFmtId="164" fontId="45" fillId="6" borderId="30" xfId="0" applyNumberFormat="1" applyFont="1" applyFill="1" applyBorder="1" applyAlignment="1">
      <alignment horizontal="right" vertical="center"/>
    </xf>
    <xf numFmtId="164" fontId="45" fillId="0" borderId="34" xfId="0" applyNumberFormat="1" applyFont="1" applyBorder="1" applyAlignment="1">
      <alignment horizontal="right" vertical="center"/>
    </xf>
    <xf numFmtId="20" fontId="45" fillId="0" borderId="35" xfId="0" applyNumberFormat="1" applyFont="1" applyBorder="1" applyAlignment="1">
      <alignment horizontal="center" vertical="center"/>
    </xf>
    <xf numFmtId="0" fontId="45" fillId="0" borderId="35" xfId="0" applyFont="1" applyBorder="1" applyAlignment="1">
      <alignment horizontal="center" vertical="center"/>
    </xf>
    <xf numFmtId="0" fontId="45" fillId="0" borderId="35" xfId="0" applyFont="1" applyBorder="1" applyAlignment="1">
      <alignment vertical="center"/>
    </xf>
    <xf numFmtId="0" fontId="45" fillId="0" borderId="36" xfId="0" applyFont="1" applyBorder="1" applyAlignment="1">
      <alignment vertical="center"/>
    </xf>
    <xf numFmtId="0" fontId="23" fillId="0" borderId="42" xfId="0" applyFont="1" applyBorder="1" applyAlignment="1">
      <alignment horizontal="center"/>
    </xf>
    <xf numFmtId="0" fontId="23" fillId="0" borderId="42" xfId="0" applyFont="1" applyBorder="1"/>
    <xf numFmtId="0" fontId="23" fillId="0" borderId="43" xfId="0" applyFont="1" applyBorder="1"/>
    <xf numFmtId="0" fontId="23" fillId="0" borderId="15" xfId="0" applyFont="1" applyBorder="1"/>
    <xf numFmtId="0" fontId="23" fillId="0" borderId="41" xfId="0" applyFont="1" applyBorder="1" applyAlignment="1">
      <alignment horizontal="left"/>
    </xf>
    <xf numFmtId="0" fontId="45" fillId="0" borderId="39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23" fillId="3" borderId="1" xfId="0" applyFont="1" applyFill="1" applyBorder="1"/>
    <xf numFmtId="0" fontId="42" fillId="3" borderId="7" xfId="0" applyFont="1" applyFill="1" applyBorder="1" applyAlignment="1">
      <alignment vertical="center"/>
    </xf>
    <xf numFmtId="0" fontId="48" fillId="0" borderId="0" xfId="0" applyFont="1"/>
    <xf numFmtId="0" fontId="42" fillId="0" borderId="16" xfId="0" applyFont="1" applyBorder="1" applyAlignment="1">
      <alignment vertical="center"/>
    </xf>
    <xf numFmtId="0" fontId="42" fillId="3" borderId="16" xfId="0" applyFont="1" applyFill="1" applyBorder="1" applyAlignment="1">
      <alignment vertical="center"/>
    </xf>
    <xf numFmtId="20" fontId="50" fillId="0" borderId="6" xfId="0" applyNumberFormat="1" applyFont="1" applyBorder="1" applyAlignment="1">
      <alignment horizontal="center" vertical="center"/>
    </xf>
    <xf numFmtId="0" fontId="50" fillId="0" borderId="6" xfId="0" applyFont="1" applyBorder="1" applyAlignment="1">
      <alignment vertical="center"/>
    </xf>
    <xf numFmtId="0" fontId="50" fillId="0" borderId="31" xfId="0" applyFont="1" applyBorder="1" applyAlignment="1">
      <alignment vertical="center"/>
    </xf>
    <xf numFmtId="0" fontId="50" fillId="0" borderId="6" xfId="0" applyFont="1" applyBorder="1" applyAlignment="1">
      <alignment horizontal="center" vertical="center"/>
    </xf>
    <xf numFmtId="20" fontId="49" fillId="0" borderId="6" xfId="0" applyNumberFormat="1" applyFont="1" applyBorder="1" applyAlignment="1">
      <alignment horizontal="center" vertical="center"/>
    </xf>
    <xf numFmtId="0" fontId="49" fillId="0" borderId="6" xfId="0" applyFont="1" applyBorder="1" applyAlignment="1">
      <alignment vertical="center"/>
    </xf>
    <xf numFmtId="0" fontId="49" fillId="0" borderId="31" xfId="0" applyFont="1" applyBorder="1" applyAlignment="1">
      <alignment vertical="center"/>
    </xf>
    <xf numFmtId="0" fontId="49" fillId="0" borderId="6" xfId="0" applyFont="1" applyBorder="1" applyAlignment="1">
      <alignment horizontal="center" vertical="center"/>
    </xf>
    <xf numFmtId="0" fontId="9" fillId="0" borderId="0" xfId="0" applyFont="1"/>
    <xf numFmtId="0" fontId="23" fillId="0" borderId="41" xfId="0" applyFont="1" applyBorder="1" applyAlignment="1">
      <alignment horizontal="left" vertical="center"/>
    </xf>
    <xf numFmtId="0" fontId="23" fillId="0" borderId="42" xfId="0" applyFont="1" applyBorder="1" applyAlignment="1">
      <alignment horizontal="center" vertical="center"/>
    </xf>
    <xf numFmtId="0" fontId="23" fillId="0" borderId="42" xfId="0" applyFont="1" applyBorder="1" applyAlignment="1">
      <alignment vertical="center"/>
    </xf>
    <xf numFmtId="0" fontId="23" fillId="0" borderId="44" xfId="0" applyFont="1" applyBorder="1" applyAlignment="1">
      <alignment vertical="center"/>
    </xf>
    <xf numFmtId="0" fontId="23" fillId="0" borderId="43" xfId="0" applyFont="1" applyBorder="1" applyAlignment="1">
      <alignment vertical="center"/>
    </xf>
    <xf numFmtId="0" fontId="9" fillId="0" borderId="0" xfId="0" applyFont="1" applyAlignment="1">
      <alignment horizontal="center" wrapText="1"/>
    </xf>
    <xf numFmtId="164" fontId="49" fillId="0" borderId="30" xfId="0" applyNumberFormat="1" applyFont="1" applyBorder="1" applyAlignment="1">
      <alignment horizontal="left" vertical="center"/>
    </xf>
    <xf numFmtId="164" fontId="50" fillId="0" borderId="30" xfId="0" applyNumberFormat="1" applyFont="1" applyBorder="1" applyAlignment="1">
      <alignment horizontal="left" vertical="center"/>
    </xf>
    <xf numFmtId="164" fontId="23" fillId="0" borderId="0" xfId="0" applyNumberFormat="1" applyFont="1" applyAlignment="1">
      <alignment horizontal="left" vertical="center" wrapText="1"/>
    </xf>
    <xf numFmtId="0" fontId="27" fillId="0" borderId="0" xfId="0" applyFont="1" applyAlignment="1">
      <alignment horizontal="left"/>
    </xf>
    <xf numFmtId="14" fontId="50" fillId="0" borderId="6" xfId="0" applyNumberFormat="1" applyFont="1" applyBorder="1" applyAlignment="1">
      <alignment horizontal="left" vertical="center"/>
    </xf>
    <xf numFmtId="0" fontId="50" fillId="0" borderId="49" xfId="0" applyFont="1" applyBorder="1" applyAlignment="1">
      <alignment vertical="center"/>
    </xf>
    <xf numFmtId="164" fontId="50" fillId="0" borderId="48" xfId="0" applyNumberFormat="1" applyFont="1" applyBorder="1" applyAlignment="1">
      <alignment horizontal="left" vertical="center"/>
    </xf>
    <xf numFmtId="164" fontId="49" fillId="0" borderId="48" xfId="0" applyNumberFormat="1" applyFont="1" applyBorder="1" applyAlignment="1">
      <alignment horizontal="left" vertical="center"/>
    </xf>
    <xf numFmtId="14" fontId="49" fillId="0" borderId="6" xfId="0" applyNumberFormat="1" applyFont="1" applyBorder="1" applyAlignment="1">
      <alignment horizontal="left" vertical="center"/>
    </xf>
    <xf numFmtId="0" fontId="49" fillId="0" borderId="49" xfId="0" applyFont="1" applyBorder="1" applyAlignment="1">
      <alignment vertical="center"/>
    </xf>
    <xf numFmtId="164" fontId="51" fillId="0" borderId="48" xfId="0" applyNumberFormat="1" applyFont="1" applyBorder="1" applyAlignment="1">
      <alignment horizontal="left" vertical="center"/>
    </xf>
    <xf numFmtId="14" fontId="51" fillId="0" borderId="6" xfId="0" applyNumberFormat="1" applyFont="1" applyBorder="1" applyAlignment="1">
      <alignment horizontal="left" vertical="center"/>
    </xf>
    <xf numFmtId="0" fontId="23" fillId="0" borderId="42" xfId="0" applyFont="1" applyBorder="1" applyAlignment="1">
      <alignment horizontal="left" vertical="center"/>
    </xf>
    <xf numFmtId="0" fontId="54" fillId="0" borderId="16" xfId="0" applyFont="1" applyBorder="1" applyAlignment="1">
      <alignment vertical="center"/>
    </xf>
    <xf numFmtId="0" fontId="54" fillId="3" borderId="16" xfId="0" applyFont="1" applyFill="1" applyBorder="1" applyAlignment="1">
      <alignment vertical="center"/>
    </xf>
    <xf numFmtId="0" fontId="54" fillId="3" borderId="7" xfId="0" applyFont="1" applyFill="1" applyBorder="1" applyAlignment="1">
      <alignment vertical="center"/>
    </xf>
    <xf numFmtId="0" fontId="49" fillId="0" borderId="0" xfId="0" applyFont="1"/>
    <xf numFmtId="0" fontId="55" fillId="0" borderId="16" xfId="0" applyFont="1" applyBorder="1" applyAlignment="1">
      <alignment vertical="center"/>
    </xf>
    <xf numFmtId="0" fontId="55" fillId="3" borderId="16" xfId="0" applyFont="1" applyFill="1" applyBorder="1" applyAlignment="1">
      <alignment vertical="center"/>
    </xf>
    <xf numFmtId="0" fontId="55" fillId="3" borderId="7" xfId="0" applyFont="1" applyFill="1" applyBorder="1" applyAlignment="1">
      <alignment vertical="center"/>
    </xf>
    <xf numFmtId="0" fontId="56" fillId="0" borderId="0" xfId="0" applyFont="1"/>
    <xf numFmtId="0" fontId="50" fillId="0" borderId="0" xfId="0" applyFont="1"/>
    <xf numFmtId="0" fontId="55" fillId="0" borderId="15" xfId="0" applyFont="1" applyBorder="1"/>
    <xf numFmtId="0" fontId="58" fillId="5" borderId="37" xfId="1" applyFont="1" applyAlignment="1"/>
    <xf numFmtId="164" fontId="55" fillId="0" borderId="25" xfId="0" applyNumberFormat="1" applyFont="1" applyBorder="1" applyAlignment="1">
      <alignment horizontal="left" vertical="center" wrapText="1"/>
    </xf>
    <xf numFmtId="164" fontId="55" fillId="0" borderId="26" xfId="0" applyNumberFormat="1" applyFont="1" applyBorder="1" applyAlignment="1">
      <alignment horizontal="left" vertical="center" wrapText="1"/>
    </xf>
    <xf numFmtId="20" fontId="55" fillId="0" borderId="26" xfId="0" applyNumberFormat="1" applyFont="1" applyBorder="1" applyAlignment="1">
      <alignment horizontal="center" vertical="center" wrapText="1"/>
    </xf>
    <xf numFmtId="0" fontId="55" fillId="0" borderId="26" xfId="0" applyFont="1" applyBorder="1" applyAlignment="1">
      <alignment horizontal="center" vertical="center" wrapText="1"/>
    </xf>
    <xf numFmtId="0" fontId="55" fillId="0" borderId="26" xfId="0" applyFont="1" applyBorder="1" applyAlignment="1">
      <alignment vertical="center" wrapText="1"/>
    </xf>
    <xf numFmtId="0" fontId="55" fillId="0" borderId="27" xfId="0" applyFont="1" applyBorder="1" applyAlignment="1">
      <alignment vertical="center" wrapText="1"/>
    </xf>
    <xf numFmtId="0" fontId="55" fillId="0" borderId="0" xfId="0" applyFont="1" applyAlignment="1">
      <alignment vertical="center" wrapText="1"/>
    </xf>
    <xf numFmtId="0" fontId="55" fillId="3" borderId="1" xfId="0" applyFont="1" applyFill="1" applyBorder="1"/>
    <xf numFmtId="0" fontId="54" fillId="7" borderId="16" xfId="0" applyFont="1" applyFill="1" applyBorder="1" applyAlignment="1">
      <alignment vertical="center"/>
    </xf>
    <xf numFmtId="0" fontId="54" fillId="7" borderId="7" xfId="0" applyFont="1" applyFill="1" applyBorder="1" applyAlignment="1">
      <alignment vertical="center"/>
    </xf>
    <xf numFmtId="0" fontId="49" fillId="7" borderId="0" xfId="0" applyFont="1" applyFill="1"/>
    <xf numFmtId="164" fontId="49" fillId="7" borderId="30" xfId="0" applyNumberFormat="1" applyFont="1" applyFill="1" applyBorder="1" applyAlignment="1">
      <alignment horizontal="left" vertical="center"/>
    </xf>
    <xf numFmtId="14" fontId="49" fillId="7" borderId="6" xfId="0" applyNumberFormat="1" applyFont="1" applyFill="1" applyBorder="1" applyAlignment="1">
      <alignment horizontal="left" vertical="center"/>
    </xf>
    <xf numFmtId="20" fontId="49" fillId="7" borderId="6" xfId="0" applyNumberFormat="1" applyFont="1" applyFill="1" applyBorder="1" applyAlignment="1">
      <alignment horizontal="center" vertical="center"/>
    </xf>
    <xf numFmtId="0" fontId="49" fillId="7" borderId="6" xfId="0" applyFont="1" applyFill="1" applyBorder="1" applyAlignment="1">
      <alignment horizontal="center" vertical="center"/>
    </xf>
    <xf numFmtId="0" fontId="49" fillId="7" borderId="6" xfId="0" applyFont="1" applyFill="1" applyBorder="1" applyAlignment="1">
      <alignment vertical="center"/>
    </xf>
    <xf numFmtId="0" fontId="49" fillId="7" borderId="31" xfId="0" applyFont="1" applyFill="1" applyBorder="1" applyAlignment="1">
      <alignment vertical="center"/>
    </xf>
    <xf numFmtId="0" fontId="55" fillId="7" borderId="16" xfId="0" applyFont="1" applyFill="1" applyBorder="1" applyAlignment="1">
      <alignment vertical="center"/>
    </xf>
    <xf numFmtId="0" fontId="55" fillId="7" borderId="7" xfId="0" applyFont="1" applyFill="1" applyBorder="1" applyAlignment="1">
      <alignment vertical="center"/>
    </xf>
    <xf numFmtId="166" fontId="50" fillId="7" borderId="30" xfId="0" applyNumberFormat="1" applyFont="1" applyFill="1" applyBorder="1" applyAlignment="1">
      <alignment horizontal="left" vertical="center"/>
    </xf>
    <xf numFmtId="14" fontId="50" fillId="7" borderId="6" xfId="0" applyNumberFormat="1" applyFont="1" applyFill="1" applyBorder="1" applyAlignment="1">
      <alignment horizontal="left" vertical="center"/>
    </xf>
    <xf numFmtId="20" fontId="50" fillId="7" borderId="6" xfId="0" applyNumberFormat="1" applyFont="1" applyFill="1" applyBorder="1" applyAlignment="1">
      <alignment horizontal="center" vertical="center"/>
    </xf>
    <xf numFmtId="0" fontId="50" fillId="7" borderId="6" xfId="0" applyFont="1" applyFill="1" applyBorder="1" applyAlignment="1">
      <alignment horizontal="center" vertical="center"/>
    </xf>
    <xf numFmtId="0" fontId="50" fillId="7" borderId="6" xfId="0" applyFont="1" applyFill="1" applyBorder="1" applyAlignment="1">
      <alignment vertical="center"/>
    </xf>
    <xf numFmtId="0" fontId="50" fillId="7" borderId="31" xfId="0" applyFont="1" applyFill="1" applyBorder="1" applyAlignment="1">
      <alignment vertical="center"/>
    </xf>
    <xf numFmtId="0" fontId="56" fillId="7" borderId="0" xfId="0" applyFont="1" applyFill="1"/>
    <xf numFmtId="164" fontId="50" fillId="7" borderId="30" xfId="0" applyNumberFormat="1" applyFont="1" applyFill="1" applyBorder="1" applyAlignment="1">
      <alignment horizontal="left" vertical="center"/>
    </xf>
    <xf numFmtId="0" fontId="50" fillId="7" borderId="0" xfId="0" applyFont="1" applyFill="1"/>
    <xf numFmtId="0" fontId="50" fillId="7" borderId="16" xfId="0" applyFont="1" applyFill="1" applyBorder="1" applyAlignment="1">
      <alignment vertical="center"/>
    </xf>
    <xf numFmtId="0" fontId="57" fillId="7" borderId="0" xfId="0" applyFont="1" applyFill="1"/>
    <xf numFmtId="0" fontId="1" fillId="7" borderId="31" xfId="0" applyFont="1" applyFill="1" applyBorder="1" applyAlignment="1">
      <alignment vertical="center"/>
    </xf>
    <xf numFmtId="164" fontId="50" fillId="7" borderId="53" xfId="0" applyNumberFormat="1" applyFont="1" applyFill="1" applyBorder="1" applyAlignment="1">
      <alignment horizontal="left" vertical="center"/>
    </xf>
    <xf numFmtId="14" fontId="50" fillId="7" borderId="54" xfId="0" applyNumberFormat="1" applyFont="1" applyFill="1" applyBorder="1" applyAlignment="1">
      <alignment horizontal="left" vertical="center"/>
    </xf>
    <xf numFmtId="20" fontId="50" fillId="7" borderId="54" xfId="0" applyNumberFormat="1" applyFont="1" applyFill="1" applyBorder="1" applyAlignment="1">
      <alignment horizontal="center" vertical="center"/>
    </xf>
    <xf numFmtId="0" fontId="50" fillId="7" borderId="54" xfId="0" applyFont="1" applyFill="1" applyBorder="1" applyAlignment="1">
      <alignment horizontal="center" vertical="center"/>
    </xf>
    <xf numFmtId="0" fontId="50" fillId="7" borderId="54" xfId="0" applyFont="1" applyFill="1" applyBorder="1" applyAlignment="1">
      <alignment vertical="center"/>
    </xf>
    <xf numFmtId="0" fontId="50" fillId="7" borderId="55" xfId="0" applyFont="1" applyFill="1" applyBorder="1" applyAlignment="1">
      <alignment vertical="center"/>
    </xf>
    <xf numFmtId="0" fontId="49" fillId="0" borderId="56" xfId="0" applyFont="1" applyBorder="1" applyAlignment="1">
      <alignment horizontal="left" vertical="center"/>
    </xf>
    <xf numFmtId="0" fontId="49" fillId="0" borderId="57" xfId="0" applyFont="1" applyBorder="1" applyAlignment="1">
      <alignment horizontal="center" vertical="center"/>
    </xf>
    <xf numFmtId="0" fontId="49" fillId="0" borderId="57" xfId="0" applyFont="1" applyBorder="1" applyAlignment="1">
      <alignment vertical="center"/>
    </xf>
    <xf numFmtId="0" fontId="49" fillId="0" borderId="58" xfId="0" applyFont="1" applyBorder="1" applyAlignment="1">
      <alignment vertical="center"/>
    </xf>
    <xf numFmtId="0" fontId="49" fillId="0" borderId="59" xfId="0" applyFont="1" applyBorder="1" applyAlignment="1">
      <alignment vertical="center"/>
    </xf>
    <xf numFmtId="0" fontId="53" fillId="0" borderId="57" xfId="0" applyFont="1" applyBorder="1" applyAlignment="1">
      <alignment horizontal="left" vertical="center"/>
    </xf>
    <xf numFmtId="0" fontId="61" fillId="7" borderId="31" xfId="0" applyFont="1" applyFill="1" applyBorder="1" applyAlignment="1">
      <alignment vertical="center" wrapText="1"/>
    </xf>
    <xf numFmtId="0" fontId="61" fillId="0" borderId="31" xfId="0" applyFont="1" applyBorder="1" applyAlignment="1">
      <alignment vertical="center" wrapText="1"/>
    </xf>
    <xf numFmtId="164" fontId="50" fillId="6" borderId="30" xfId="0" applyNumberFormat="1" applyFont="1" applyFill="1" applyBorder="1" applyAlignment="1">
      <alignment horizontal="left" vertical="center"/>
    </xf>
    <xf numFmtId="20" fontId="50" fillId="6" borderId="6" xfId="0" applyNumberFormat="1" applyFont="1" applyFill="1" applyBorder="1" applyAlignment="1">
      <alignment horizontal="center" vertical="center"/>
    </xf>
    <xf numFmtId="0" fontId="50" fillId="6" borderId="6" xfId="0" applyFont="1" applyFill="1" applyBorder="1" applyAlignment="1">
      <alignment horizontal="center" vertical="center"/>
    </xf>
    <xf numFmtId="0" fontId="50" fillId="6" borderId="6" xfId="0" applyFont="1" applyFill="1" applyBorder="1" applyAlignment="1">
      <alignment vertical="center"/>
    </xf>
    <xf numFmtId="0" fontId="50" fillId="6" borderId="31" xfId="0" applyFont="1" applyFill="1" applyBorder="1" applyAlignment="1">
      <alignment vertical="center"/>
    </xf>
    <xf numFmtId="0" fontId="54" fillId="6" borderId="16" xfId="0" applyFont="1" applyFill="1" applyBorder="1" applyAlignment="1">
      <alignment vertical="center"/>
    </xf>
    <xf numFmtId="0" fontId="49" fillId="6" borderId="0" xfId="0" applyFont="1" applyFill="1"/>
    <xf numFmtId="0" fontId="56" fillId="6" borderId="0" xfId="0" applyFont="1" applyFill="1"/>
    <xf numFmtId="14" fontId="51" fillId="6" borderId="6" xfId="0" applyNumberFormat="1" applyFont="1" applyFill="1" applyBorder="1" applyAlignment="1">
      <alignment horizontal="left" vertical="center"/>
    </xf>
    <xf numFmtId="20" fontId="49" fillId="6" borderId="6" xfId="0" applyNumberFormat="1" applyFont="1" applyFill="1" applyBorder="1" applyAlignment="1">
      <alignment horizontal="center" vertical="center"/>
    </xf>
    <xf numFmtId="0" fontId="49" fillId="6" borderId="6" xfId="0" applyFont="1" applyFill="1" applyBorder="1" applyAlignment="1">
      <alignment horizontal="center" vertical="center"/>
    </xf>
    <xf numFmtId="0" fontId="49" fillId="6" borderId="6" xfId="0" applyFont="1" applyFill="1" applyBorder="1" applyAlignment="1">
      <alignment vertical="center"/>
    </xf>
    <xf numFmtId="0" fontId="49" fillId="6" borderId="31" xfId="0" applyFont="1" applyFill="1" applyBorder="1" applyAlignment="1">
      <alignment vertical="center"/>
    </xf>
    <xf numFmtId="0" fontId="55" fillId="6" borderId="16" xfId="0" applyFont="1" applyFill="1" applyBorder="1" applyAlignment="1">
      <alignment vertical="center"/>
    </xf>
    <xf numFmtId="0" fontId="55" fillId="6" borderId="7" xfId="0" applyFont="1" applyFill="1" applyBorder="1" applyAlignment="1">
      <alignment vertical="center"/>
    </xf>
    <xf numFmtId="164" fontId="49" fillId="6" borderId="30" xfId="0" applyNumberFormat="1" applyFont="1" applyFill="1" applyBorder="1" applyAlignment="1">
      <alignment horizontal="left" vertical="center"/>
    </xf>
    <xf numFmtId="164" fontId="49" fillId="7" borderId="45" xfId="0" applyNumberFormat="1" applyFont="1" applyFill="1" applyBorder="1" applyAlignment="1">
      <alignment horizontal="left" vertical="center"/>
    </xf>
    <xf numFmtId="14" fontId="49" fillId="7" borderId="46" xfId="0" applyNumberFormat="1" applyFont="1" applyFill="1" applyBorder="1" applyAlignment="1">
      <alignment horizontal="left" vertical="center"/>
    </xf>
    <xf numFmtId="20" fontId="49" fillId="7" borderId="46" xfId="0" applyNumberFormat="1" applyFont="1" applyFill="1" applyBorder="1" applyAlignment="1">
      <alignment horizontal="center" vertical="center"/>
    </xf>
    <xf numFmtId="0" fontId="49" fillId="7" borderId="46" xfId="0" applyFont="1" applyFill="1" applyBorder="1" applyAlignment="1">
      <alignment horizontal="center" vertical="center"/>
    </xf>
    <xf numFmtId="0" fontId="49" fillId="7" borderId="46" xfId="0" applyFont="1" applyFill="1" applyBorder="1" applyAlignment="1">
      <alignment vertical="center"/>
    </xf>
    <xf numFmtId="0" fontId="49" fillId="7" borderId="47" xfId="0" applyFont="1" applyFill="1" applyBorder="1" applyAlignment="1">
      <alignment vertical="center"/>
    </xf>
    <xf numFmtId="0" fontId="23" fillId="7" borderId="16" xfId="0" applyFont="1" applyFill="1" applyBorder="1" applyAlignment="1">
      <alignment vertical="center"/>
    </xf>
    <xf numFmtId="0" fontId="23" fillId="7" borderId="7" xfId="0" applyFont="1" applyFill="1" applyBorder="1" applyAlignment="1">
      <alignment vertical="center"/>
    </xf>
    <xf numFmtId="0" fontId="27" fillId="7" borderId="0" xfId="0" applyFont="1" applyFill="1"/>
    <xf numFmtId="166" fontId="50" fillId="7" borderId="48" xfId="0" applyNumberFormat="1" applyFont="1" applyFill="1" applyBorder="1" applyAlignment="1">
      <alignment horizontal="left" vertical="center"/>
    </xf>
    <xf numFmtId="0" fontId="50" fillId="7" borderId="49" xfId="0" applyFont="1" applyFill="1" applyBorder="1" applyAlignment="1">
      <alignment vertical="center"/>
    </xf>
    <xf numFmtId="0" fontId="42" fillId="7" borderId="16" xfId="0" applyFont="1" applyFill="1" applyBorder="1" applyAlignment="1">
      <alignment vertical="center"/>
    </xf>
    <xf numFmtId="0" fontId="42" fillId="7" borderId="7" xfId="0" applyFont="1" applyFill="1" applyBorder="1" applyAlignment="1">
      <alignment vertical="center"/>
    </xf>
    <xf numFmtId="0" fontId="48" fillId="7" borderId="0" xfId="0" applyFont="1" applyFill="1"/>
    <xf numFmtId="164" fontId="50" fillId="7" borderId="48" xfId="0" applyNumberFormat="1" applyFont="1" applyFill="1" applyBorder="1" applyAlignment="1">
      <alignment horizontal="left" vertical="center"/>
    </xf>
    <xf numFmtId="0" fontId="43" fillId="7" borderId="0" xfId="0" applyFont="1" applyFill="1"/>
    <xf numFmtId="164" fontId="49" fillId="7" borderId="48" xfId="0" applyNumberFormat="1" applyFont="1" applyFill="1" applyBorder="1" applyAlignment="1">
      <alignment horizontal="left" vertical="center"/>
    </xf>
    <xf numFmtId="0" fontId="49" fillId="7" borderId="49" xfId="0" applyFont="1" applyFill="1" applyBorder="1" applyAlignment="1">
      <alignment vertical="center"/>
    </xf>
    <xf numFmtId="0" fontId="44" fillId="7" borderId="0" xfId="0" applyFont="1" applyFill="1"/>
    <xf numFmtId="0" fontId="48" fillId="7" borderId="16" xfId="0" applyFont="1" applyFill="1" applyBorder="1" applyAlignment="1">
      <alignment vertical="center"/>
    </xf>
    <xf numFmtId="164" fontId="51" fillId="7" borderId="48" xfId="0" applyNumberFormat="1" applyFont="1" applyFill="1" applyBorder="1" applyAlignment="1">
      <alignment horizontal="left" vertical="center"/>
    </xf>
    <xf numFmtId="14" fontId="63" fillId="7" borderId="6" xfId="0" applyNumberFormat="1" applyFont="1" applyFill="1" applyBorder="1" applyAlignment="1">
      <alignment horizontal="left" vertical="center"/>
    </xf>
    <xf numFmtId="164" fontId="50" fillId="7" borderId="50" xfId="0" applyNumberFormat="1" applyFont="1" applyFill="1" applyBorder="1" applyAlignment="1">
      <alignment horizontal="left" vertical="center"/>
    </xf>
    <xf numFmtId="14" fontId="50" fillId="7" borderId="51" xfId="0" applyNumberFormat="1" applyFont="1" applyFill="1" applyBorder="1" applyAlignment="1">
      <alignment horizontal="left" vertical="center"/>
    </xf>
    <xf numFmtId="20" fontId="50" fillId="7" borderId="51" xfId="0" applyNumberFormat="1" applyFont="1" applyFill="1" applyBorder="1" applyAlignment="1">
      <alignment horizontal="center" vertical="center"/>
    </xf>
    <xf numFmtId="0" fontId="50" fillId="7" borderId="51" xfId="0" applyFont="1" applyFill="1" applyBorder="1" applyAlignment="1">
      <alignment horizontal="center" vertical="center"/>
    </xf>
    <xf numFmtId="0" fontId="50" fillId="7" borderId="51" xfId="0" applyFont="1" applyFill="1" applyBorder="1" applyAlignment="1">
      <alignment vertical="center"/>
    </xf>
    <xf numFmtId="0" fontId="50" fillId="7" borderId="52" xfId="0" applyFont="1" applyFill="1" applyBorder="1" applyAlignment="1">
      <alignment vertical="center"/>
    </xf>
    <xf numFmtId="0" fontId="23" fillId="0" borderId="0" xfId="0" applyFont="1"/>
    <xf numFmtId="0" fontId="61" fillId="0" borderId="31" xfId="0" applyFont="1" applyBorder="1" applyAlignment="1">
      <alignment vertical="center"/>
    </xf>
    <xf numFmtId="0" fontId="61" fillId="7" borderId="60" xfId="0" applyFont="1" applyFill="1" applyBorder="1" applyAlignment="1">
      <alignment vertical="center"/>
    </xf>
    <xf numFmtId="14" fontId="49" fillId="0" borderId="13" xfId="0" applyNumberFormat="1" applyFont="1" applyBorder="1" applyAlignment="1">
      <alignment horizontal="left" vertical="center"/>
    </xf>
    <xf numFmtId="0" fontId="58" fillId="3" borderId="37" xfId="1" applyFont="1" applyFill="1" applyAlignment="1"/>
    <xf numFmtId="0" fontId="65" fillId="0" borderId="31" xfId="0" applyFont="1" applyBorder="1" applyAlignment="1">
      <alignment vertical="center"/>
    </xf>
    <xf numFmtId="0" fontId="50" fillId="0" borderId="16" xfId="0" applyFont="1" applyBorder="1" applyAlignment="1">
      <alignment vertical="center"/>
    </xf>
    <xf numFmtId="0" fontId="50" fillId="0" borderId="55" xfId="0" applyFont="1" applyBorder="1" applyAlignment="1">
      <alignment vertical="center"/>
    </xf>
    <xf numFmtId="0" fontId="61" fillId="7" borderId="31" xfId="0" applyFont="1" applyFill="1" applyBorder="1" applyAlignment="1">
      <alignment vertical="center"/>
    </xf>
    <xf numFmtId="0" fontId="66" fillId="0" borderId="64" xfId="0" applyFont="1" applyBorder="1" applyAlignment="1">
      <alignment vertical="center" wrapText="1"/>
    </xf>
    <xf numFmtId="0" fontId="66" fillId="0" borderId="65" xfId="0" applyFont="1" applyBorder="1" applyAlignment="1">
      <alignment vertical="center" wrapText="1"/>
    </xf>
    <xf numFmtId="164" fontId="10" fillId="0" borderId="1" xfId="0" applyNumberFormat="1" applyFont="1" applyBorder="1" applyAlignment="1">
      <alignment vertical="center" wrapText="1"/>
    </xf>
    <xf numFmtId="20" fontId="13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7" fillId="0" borderId="1" xfId="0" applyFont="1" applyBorder="1"/>
    <xf numFmtId="20" fontId="10" fillId="0" borderId="1" xfId="0" applyNumberFormat="1" applyFont="1" applyBorder="1" applyAlignment="1">
      <alignment vertical="center" wrapText="1"/>
    </xf>
    <xf numFmtId="16" fontId="10" fillId="0" borderId="1" xfId="0" applyNumberFormat="1" applyFont="1" applyBorder="1" applyAlignment="1">
      <alignment vertical="center" wrapText="1"/>
    </xf>
    <xf numFmtId="0" fontId="30" fillId="0" borderId="1" xfId="0" applyFont="1" applyBorder="1"/>
    <xf numFmtId="14" fontId="10" fillId="0" borderId="1" xfId="0" applyNumberFormat="1" applyFont="1" applyBorder="1" applyAlignment="1">
      <alignment vertical="center" wrapText="1"/>
    </xf>
    <xf numFmtId="0" fontId="66" fillId="0" borderId="1" xfId="0" applyFont="1" applyBorder="1"/>
    <xf numFmtId="0" fontId="10" fillId="0" borderId="1" xfId="0" applyFont="1" applyBorder="1"/>
    <xf numFmtId="0" fontId="68" fillId="0" borderId="1" xfId="0" applyFont="1" applyBorder="1"/>
    <xf numFmtId="0" fontId="18" fillId="0" borderId="64" xfId="0" applyFont="1" applyBorder="1" applyAlignment="1">
      <alignment vertical="center" wrapText="1"/>
    </xf>
    <xf numFmtId="0" fontId="18" fillId="0" borderId="65" xfId="0" applyFont="1" applyBorder="1" applyAlignment="1">
      <alignment vertical="center" wrapText="1"/>
    </xf>
    <xf numFmtId="0" fontId="7" fillId="0" borderId="66" xfId="0" applyFont="1" applyBorder="1" applyAlignment="1">
      <alignment vertical="center" wrapText="1"/>
    </xf>
    <xf numFmtId="20" fontId="7" fillId="0" borderId="27" xfId="0" applyNumberFormat="1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14" fontId="7" fillId="0" borderId="27" xfId="0" applyNumberFormat="1" applyFont="1" applyBorder="1" applyAlignment="1">
      <alignment vertical="center" wrapText="1"/>
    </xf>
    <xf numFmtId="0" fontId="69" fillId="0" borderId="66" xfId="0" applyFont="1" applyBorder="1" applyAlignment="1">
      <alignment vertical="center" wrapText="1"/>
    </xf>
    <xf numFmtId="16" fontId="69" fillId="0" borderId="27" xfId="0" applyNumberFormat="1" applyFont="1" applyBorder="1" applyAlignment="1">
      <alignment vertical="center" wrapText="1"/>
    </xf>
    <xf numFmtId="20" fontId="69" fillId="0" borderId="27" xfId="0" applyNumberFormat="1" applyFont="1" applyBorder="1" applyAlignment="1">
      <alignment vertical="center" wrapText="1"/>
    </xf>
    <xf numFmtId="0" fontId="69" fillId="0" borderId="27" xfId="0" applyFont="1" applyBorder="1" applyAlignment="1">
      <alignment vertical="center" wrapText="1"/>
    </xf>
    <xf numFmtId="0" fontId="70" fillId="0" borderId="27" xfId="0" applyFont="1" applyBorder="1" applyAlignment="1">
      <alignment vertical="center" wrapText="1"/>
    </xf>
    <xf numFmtId="0" fontId="71" fillId="0" borderId="27" xfId="0" applyFont="1" applyBorder="1" applyAlignment="1">
      <alignment vertical="center" wrapText="1"/>
    </xf>
    <xf numFmtId="0" fontId="67" fillId="0" borderId="66" xfId="0" applyFont="1" applyBorder="1" applyAlignment="1">
      <alignment vertical="center" wrapText="1"/>
    </xf>
    <xf numFmtId="16" fontId="67" fillId="0" borderId="27" xfId="0" applyNumberFormat="1" applyFont="1" applyBorder="1" applyAlignment="1">
      <alignment vertical="center" wrapText="1"/>
    </xf>
    <xf numFmtId="20" fontId="67" fillId="0" borderId="27" xfId="0" applyNumberFormat="1" applyFont="1" applyBorder="1" applyAlignment="1">
      <alignment vertical="center" wrapText="1"/>
    </xf>
    <xf numFmtId="0" fontId="67" fillId="0" borderId="27" xfId="0" applyFont="1" applyBorder="1" applyAlignment="1">
      <alignment vertical="center" wrapText="1"/>
    </xf>
    <xf numFmtId="0" fontId="72" fillId="0" borderId="27" xfId="0" applyFont="1" applyBorder="1" applyAlignment="1">
      <alignment vertical="center" wrapText="1"/>
    </xf>
    <xf numFmtId="0" fontId="66" fillId="0" borderId="66" xfId="0" applyFont="1" applyBorder="1" applyAlignment="1">
      <alignment vertical="center" wrapText="1"/>
    </xf>
    <xf numFmtId="16" fontId="66" fillId="0" borderId="27" xfId="0" applyNumberFormat="1" applyFont="1" applyBorder="1" applyAlignment="1">
      <alignment vertical="center" wrapText="1"/>
    </xf>
    <xf numFmtId="20" fontId="66" fillId="0" borderId="27" xfId="0" applyNumberFormat="1" applyFont="1" applyBorder="1" applyAlignment="1">
      <alignment vertical="center" wrapText="1"/>
    </xf>
    <xf numFmtId="0" fontId="66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0" fontId="73" fillId="0" borderId="66" xfId="0" applyFont="1" applyBorder="1" applyAlignment="1">
      <alignment vertical="center" wrapText="1"/>
    </xf>
    <xf numFmtId="16" fontId="73" fillId="0" borderId="27" xfId="0" applyNumberFormat="1" applyFont="1" applyBorder="1" applyAlignment="1">
      <alignment vertical="center" wrapText="1"/>
    </xf>
    <xf numFmtId="20" fontId="73" fillId="0" borderId="27" xfId="0" applyNumberFormat="1" applyFont="1" applyBorder="1" applyAlignment="1">
      <alignment vertical="center" wrapText="1"/>
    </xf>
    <xf numFmtId="0" fontId="73" fillId="0" borderId="27" xfId="0" applyFont="1" applyBorder="1" applyAlignment="1">
      <alignment vertical="center" wrapText="1"/>
    </xf>
    <xf numFmtId="0" fontId="74" fillId="0" borderId="27" xfId="0" applyFont="1" applyBorder="1" applyAlignment="1">
      <alignment vertical="center" wrapText="1"/>
    </xf>
    <xf numFmtId="0" fontId="75" fillId="0" borderId="66" xfId="0" applyFont="1" applyBorder="1" applyAlignment="1">
      <alignment vertical="center" wrapText="1"/>
    </xf>
    <xf numFmtId="16" fontId="75" fillId="0" borderId="27" xfId="0" applyNumberFormat="1" applyFont="1" applyBorder="1" applyAlignment="1">
      <alignment vertical="center" wrapText="1"/>
    </xf>
    <xf numFmtId="0" fontId="75" fillId="0" borderId="27" xfId="0" applyFont="1" applyBorder="1" applyAlignment="1">
      <alignment vertical="center" wrapText="1"/>
    </xf>
    <xf numFmtId="0" fontId="76" fillId="0" borderId="27" xfId="0" applyFont="1" applyBorder="1" applyAlignment="1">
      <alignment vertical="center" wrapText="1"/>
    </xf>
    <xf numFmtId="0" fontId="77" fillId="0" borderId="66" xfId="0" applyFont="1" applyBorder="1" applyAlignment="1">
      <alignment vertical="center" wrapText="1"/>
    </xf>
    <xf numFmtId="16" fontId="77" fillId="0" borderId="27" xfId="0" applyNumberFormat="1" applyFont="1" applyBorder="1" applyAlignment="1">
      <alignment vertical="center" wrapText="1"/>
    </xf>
    <xf numFmtId="20" fontId="77" fillId="0" borderId="27" xfId="0" applyNumberFormat="1" applyFont="1" applyBorder="1" applyAlignment="1">
      <alignment vertical="center" wrapText="1"/>
    </xf>
    <xf numFmtId="0" fontId="77" fillId="0" borderId="27" xfId="0" applyFont="1" applyBorder="1" applyAlignment="1">
      <alignment vertical="center" wrapText="1"/>
    </xf>
    <xf numFmtId="14" fontId="67" fillId="0" borderId="27" xfId="0" applyNumberFormat="1" applyFont="1" applyBorder="1" applyAlignment="1">
      <alignment vertical="center" wrapText="1"/>
    </xf>
    <xf numFmtId="14" fontId="69" fillId="0" borderId="27" xfId="0" applyNumberFormat="1" applyFont="1" applyBorder="1" applyAlignment="1">
      <alignment vertical="center" wrapText="1"/>
    </xf>
    <xf numFmtId="164" fontId="66" fillId="0" borderId="2" xfId="0" applyNumberFormat="1" applyFont="1" applyBorder="1" applyAlignment="1">
      <alignment vertical="center" wrapText="1"/>
    </xf>
    <xf numFmtId="20" fontId="66" fillId="0" borderId="3" xfId="0" applyNumberFormat="1" applyFont="1" applyBorder="1" applyAlignment="1">
      <alignment vertical="center" wrapText="1"/>
    </xf>
    <xf numFmtId="0" fontId="66" fillId="0" borderId="3" xfId="0" applyFont="1" applyBorder="1" applyAlignment="1">
      <alignment vertical="center" wrapText="1"/>
    </xf>
    <xf numFmtId="0" fontId="66" fillId="0" borderId="4" xfId="0" applyFont="1" applyBorder="1" applyAlignment="1">
      <alignment vertical="center" wrapText="1"/>
    </xf>
    <xf numFmtId="164" fontId="66" fillId="0" borderId="5" xfId="0" applyNumberFormat="1" applyFont="1" applyBorder="1" applyAlignment="1">
      <alignment vertical="center" wrapText="1"/>
    </xf>
    <xf numFmtId="20" fontId="66" fillId="0" borderId="6" xfId="0" applyNumberFormat="1" applyFont="1" applyBorder="1" applyAlignment="1">
      <alignment vertical="center" wrapText="1"/>
    </xf>
    <xf numFmtId="0" fontId="66" fillId="0" borderId="6" xfId="0" applyFont="1" applyBorder="1" applyAlignment="1">
      <alignment vertical="center" wrapText="1"/>
    </xf>
    <xf numFmtId="0" fontId="66" fillId="0" borderId="7" xfId="0" applyFont="1" applyBorder="1" applyAlignment="1">
      <alignment vertical="center" wrapText="1"/>
    </xf>
    <xf numFmtId="20" fontId="13" fillId="0" borderId="0" xfId="0" applyNumberFormat="1" applyFont="1" applyAlignment="1">
      <alignment horizontal="right" wrapText="1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66" fillId="0" borderId="1" xfId="0" applyFont="1" applyBorder="1" applyAlignment="1">
      <alignment horizontal="right"/>
    </xf>
    <xf numFmtId="20" fontId="66" fillId="0" borderId="3" xfId="0" applyNumberFormat="1" applyFont="1" applyBorder="1" applyAlignment="1">
      <alignment horizontal="right" wrapText="1"/>
    </xf>
    <xf numFmtId="20" fontId="66" fillId="0" borderId="6" xfId="0" applyNumberFormat="1" applyFont="1" applyBorder="1" applyAlignment="1">
      <alignment horizontal="right" wrapText="1"/>
    </xf>
    <xf numFmtId="16" fontId="66" fillId="0" borderId="6" xfId="0" applyNumberFormat="1" applyFont="1" applyBorder="1" applyAlignment="1">
      <alignment horizontal="right" wrapText="1"/>
    </xf>
    <xf numFmtId="0" fontId="66" fillId="0" borderId="6" xfId="0" applyFont="1" applyBorder="1" applyAlignment="1">
      <alignment horizontal="right" wrapText="1"/>
    </xf>
    <xf numFmtId="164" fontId="66" fillId="0" borderId="8" xfId="0" applyNumberFormat="1" applyFont="1" applyBorder="1" applyAlignment="1">
      <alignment vertical="center" wrapText="1"/>
    </xf>
    <xf numFmtId="20" fontId="66" fillId="0" borderId="9" xfId="0" applyNumberFormat="1" applyFont="1" applyBorder="1" applyAlignment="1">
      <alignment horizontal="right" wrapText="1"/>
    </xf>
    <xf numFmtId="0" fontId="66" fillId="0" borderId="9" xfId="0" applyFont="1" applyBorder="1" applyAlignment="1">
      <alignment vertical="center" wrapText="1"/>
    </xf>
    <xf numFmtId="0" fontId="66" fillId="0" borderId="10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58" fillId="0" borderId="37" xfId="1" applyFont="1" applyFill="1" applyAlignment="1"/>
    <xf numFmtId="0" fontId="54" fillId="0" borderId="7" xfId="0" applyFont="1" applyBorder="1" applyAlignment="1">
      <alignment vertical="center"/>
    </xf>
    <xf numFmtId="0" fontId="55" fillId="0" borderId="7" xfId="0" applyFont="1" applyBorder="1" applyAlignment="1">
      <alignment vertical="center"/>
    </xf>
    <xf numFmtId="166" fontId="50" fillId="0" borderId="30" xfId="0" applyNumberFormat="1" applyFont="1" applyBorder="1" applyAlignment="1">
      <alignment horizontal="left" vertical="center"/>
    </xf>
    <xf numFmtId="0" fontId="57" fillId="0" borderId="0" xfId="0" applyFont="1"/>
    <xf numFmtId="0" fontId="55" fillId="0" borderId="1" xfId="0" applyFont="1" applyBorder="1"/>
    <xf numFmtId="164" fontId="51" fillId="0" borderId="30" xfId="0" applyNumberFormat="1" applyFont="1" applyBorder="1" applyAlignment="1">
      <alignment horizontal="left" vertical="center"/>
    </xf>
    <xf numFmtId="0" fontId="61" fillId="0" borderId="55" xfId="0" applyFont="1" applyBorder="1" applyAlignment="1">
      <alignment vertical="center"/>
    </xf>
    <xf numFmtId="164" fontId="55" fillId="0" borderId="34" xfId="0" applyNumberFormat="1" applyFont="1" applyBorder="1" applyAlignment="1">
      <alignment horizontal="left" vertical="center" wrapText="1"/>
    </xf>
    <xf numFmtId="164" fontId="55" fillId="0" borderId="35" xfId="0" applyNumberFormat="1" applyFont="1" applyBorder="1" applyAlignment="1">
      <alignment horizontal="left" vertical="center" wrapText="1"/>
    </xf>
    <xf numFmtId="20" fontId="55" fillId="0" borderId="35" xfId="0" applyNumberFormat="1" applyFont="1" applyBorder="1" applyAlignment="1">
      <alignment horizontal="center" vertical="center" wrapText="1"/>
    </xf>
    <xf numFmtId="0" fontId="55" fillId="0" borderId="35" xfId="0" applyFont="1" applyBorder="1" applyAlignment="1">
      <alignment horizontal="center" vertical="center" wrapText="1"/>
    </xf>
    <xf numFmtId="0" fontId="55" fillId="0" borderId="35" xfId="0" applyFont="1" applyBorder="1" applyAlignment="1">
      <alignment vertical="center" wrapText="1"/>
    </xf>
    <xf numFmtId="0" fontId="55" fillId="0" borderId="36" xfId="0" applyFont="1" applyBorder="1" applyAlignment="1">
      <alignment vertical="center" wrapText="1"/>
    </xf>
    <xf numFmtId="164" fontId="50" fillId="0" borderId="53" xfId="0" applyNumberFormat="1" applyFont="1" applyBorder="1" applyAlignment="1">
      <alignment horizontal="left" vertical="center"/>
    </xf>
    <xf numFmtId="14" fontId="50" fillId="0" borderId="54" xfId="0" applyNumberFormat="1" applyFont="1" applyBorder="1" applyAlignment="1">
      <alignment horizontal="left" vertical="center"/>
    </xf>
    <xf numFmtId="20" fontId="50" fillId="0" borderId="54" xfId="0" applyNumberFormat="1" applyFont="1" applyBorder="1" applyAlignment="1">
      <alignment horizontal="center" vertical="center"/>
    </xf>
    <xf numFmtId="0" fontId="50" fillId="0" borderId="54" xfId="0" applyFont="1" applyBorder="1" applyAlignment="1">
      <alignment vertical="center"/>
    </xf>
    <xf numFmtId="0" fontId="50" fillId="0" borderId="6" xfId="0" applyFont="1" applyBorder="1" applyAlignment="1">
      <alignment horizontal="left" vertical="center"/>
    </xf>
    <xf numFmtId="0" fontId="49" fillId="0" borderId="6" xfId="0" applyFont="1" applyBorder="1" applyAlignment="1">
      <alignment horizontal="left" vertical="center"/>
    </xf>
    <xf numFmtId="0" fontId="50" fillId="0" borderId="54" xfId="0" applyFont="1" applyBorder="1" applyAlignment="1">
      <alignment horizontal="left" vertical="center"/>
    </xf>
    <xf numFmtId="0" fontId="49" fillId="0" borderId="1" xfId="0" applyFont="1" applyBorder="1"/>
    <xf numFmtId="0" fontId="50" fillId="0" borderId="1" xfId="0" applyFont="1" applyBorder="1" applyAlignment="1">
      <alignment horizontal="left" vertical="center"/>
    </xf>
    <xf numFmtId="0" fontId="49" fillId="0" borderId="1" xfId="0" applyFont="1" applyBorder="1" applyAlignment="1">
      <alignment horizontal="left" vertical="center"/>
    </xf>
    <xf numFmtId="0" fontId="49" fillId="7" borderId="1" xfId="0" applyFont="1" applyFill="1" applyBorder="1"/>
    <xf numFmtId="0" fontId="49" fillId="0" borderId="57" xfId="0" applyFont="1" applyBorder="1" applyAlignment="1">
      <alignment horizontal="left" vertical="center"/>
    </xf>
    <xf numFmtId="0" fontId="55" fillId="0" borderId="26" xfId="0" applyFont="1" applyBorder="1" applyAlignment="1">
      <alignment horizontal="left" vertical="center" wrapText="1"/>
    </xf>
    <xf numFmtId="14" fontId="50" fillId="8" borderId="6" xfId="0" applyNumberFormat="1" applyFont="1" applyFill="1" applyBorder="1" applyAlignment="1">
      <alignment horizontal="left" vertical="center"/>
    </xf>
    <xf numFmtId="14" fontId="49" fillId="8" borderId="6" xfId="0" applyNumberFormat="1" applyFont="1" applyFill="1" applyBorder="1" applyAlignment="1">
      <alignment horizontal="left" vertical="center"/>
    </xf>
    <xf numFmtId="0" fontId="49" fillId="0" borderId="54" xfId="0" applyFont="1" applyBorder="1" applyAlignment="1">
      <alignment horizontal="left" vertical="center"/>
    </xf>
    <xf numFmtId="0" fontId="23" fillId="3" borderId="1" xfId="0" applyFont="1" applyFill="1" applyBorder="1" applyAlignment="1">
      <alignment horizontal="center" vertical="center" textRotation="90"/>
    </xf>
    <xf numFmtId="0" fontId="23" fillId="3" borderId="1" xfId="0" applyFont="1" applyFill="1" applyBorder="1" applyAlignment="1">
      <alignment horizontal="center" vertical="center"/>
    </xf>
    <xf numFmtId="0" fontId="49" fillId="7" borderId="38" xfId="0" applyFont="1" applyFill="1" applyBorder="1"/>
    <xf numFmtId="0" fontId="49" fillId="0" borderId="40" xfId="0" applyFont="1" applyBorder="1"/>
    <xf numFmtId="0" fontId="50" fillId="0" borderId="30" xfId="0" applyFont="1" applyBorder="1" applyAlignment="1">
      <alignment horizontal="left" vertical="center"/>
    </xf>
    <xf numFmtId="0" fontId="56" fillId="0" borderId="31" xfId="0" applyFont="1" applyBorder="1"/>
    <xf numFmtId="0" fontId="49" fillId="0" borderId="30" xfId="0" applyFont="1" applyBorder="1" applyAlignment="1">
      <alignment horizontal="left" vertical="center"/>
    </xf>
    <xf numFmtId="0" fontId="49" fillId="0" borderId="34" xfId="0" applyFont="1" applyBorder="1"/>
    <xf numFmtId="0" fontId="56" fillId="0" borderId="36" xfId="0" applyFont="1" applyBorder="1"/>
    <xf numFmtId="0" fontId="59" fillId="6" borderId="20" xfId="0" applyFont="1" applyFill="1" applyBorder="1" applyAlignment="1">
      <alignment horizontal="center"/>
    </xf>
    <xf numFmtId="0" fontId="59" fillId="6" borderId="21" xfId="0" applyFont="1" applyFill="1" applyBorder="1" applyAlignment="1">
      <alignment horizontal="center"/>
    </xf>
    <xf numFmtId="0" fontId="59" fillId="6" borderId="22" xfId="0" applyFont="1" applyFill="1" applyBorder="1" applyAlignment="1">
      <alignment horizontal="center"/>
    </xf>
    <xf numFmtId="0" fontId="79" fillId="6" borderId="23" xfId="0" applyFont="1" applyFill="1" applyBorder="1" applyAlignment="1">
      <alignment horizontal="center"/>
    </xf>
    <xf numFmtId="0" fontId="79" fillId="6" borderId="0" xfId="0" applyFont="1" applyFill="1" applyAlignment="1">
      <alignment horizontal="center"/>
    </xf>
    <xf numFmtId="0" fontId="79" fillId="6" borderId="24" xfId="0" applyFont="1" applyFill="1" applyBorder="1" applyAlignment="1">
      <alignment horizontal="center"/>
    </xf>
    <xf numFmtId="0" fontId="59" fillId="4" borderId="20" xfId="0" applyFont="1" applyFill="1" applyBorder="1" applyAlignment="1">
      <alignment horizontal="center"/>
    </xf>
    <xf numFmtId="0" fontId="59" fillId="4" borderId="21" xfId="0" applyFont="1" applyFill="1" applyBorder="1" applyAlignment="1">
      <alignment horizontal="center"/>
    </xf>
    <xf numFmtId="0" fontId="59" fillId="4" borderId="22" xfId="0" applyFont="1" applyFill="1" applyBorder="1" applyAlignment="1">
      <alignment horizontal="center"/>
    </xf>
    <xf numFmtId="0" fontId="60" fillId="4" borderId="23" xfId="0" applyFont="1" applyFill="1" applyBorder="1" applyAlignment="1">
      <alignment horizontal="center" vertical="center"/>
    </xf>
    <xf numFmtId="0" fontId="60" fillId="4" borderId="0" xfId="0" applyFont="1" applyFill="1" applyAlignment="1">
      <alignment horizontal="center" vertical="center"/>
    </xf>
    <xf numFmtId="0" fontId="60" fillId="4" borderId="24" xfId="0" applyFont="1" applyFill="1" applyBorder="1" applyAlignment="1">
      <alignment horizontal="center" vertical="center"/>
    </xf>
    <xf numFmtId="0" fontId="62" fillId="4" borderId="25" xfId="0" applyFont="1" applyFill="1" applyBorder="1" applyAlignment="1">
      <alignment horizontal="center"/>
    </xf>
    <xf numFmtId="0" fontId="62" fillId="4" borderId="26" xfId="0" applyFont="1" applyFill="1" applyBorder="1" applyAlignment="1">
      <alignment horizontal="center"/>
    </xf>
    <xf numFmtId="0" fontId="62" fillId="4" borderId="27" xfId="0" applyFont="1" applyFill="1" applyBorder="1" applyAlignment="1">
      <alignment horizontal="center"/>
    </xf>
    <xf numFmtId="164" fontId="49" fillId="7" borderId="62" xfId="0" applyNumberFormat="1" applyFont="1" applyFill="1" applyBorder="1" applyAlignment="1">
      <alignment horizontal="center" vertical="center"/>
    </xf>
    <xf numFmtId="164" fontId="49" fillId="7" borderId="23" xfId="0" applyNumberFormat="1" applyFont="1" applyFill="1" applyBorder="1" applyAlignment="1">
      <alignment horizontal="center" vertical="center"/>
    </xf>
    <xf numFmtId="164" fontId="49" fillId="7" borderId="63" xfId="0" applyNumberFormat="1" applyFont="1" applyFill="1" applyBorder="1" applyAlignment="1">
      <alignment horizontal="center" vertical="center"/>
    </xf>
    <xf numFmtId="14" fontId="49" fillId="7" borderId="13" xfId="0" applyNumberFormat="1" applyFont="1" applyFill="1" applyBorder="1" applyAlignment="1">
      <alignment horizontal="center" vertical="center"/>
    </xf>
    <xf numFmtId="14" fontId="49" fillId="7" borderId="61" xfId="0" applyNumberFormat="1" applyFont="1" applyFill="1" applyBorder="1" applyAlignment="1">
      <alignment horizontal="center" vertical="center"/>
    </xf>
    <xf numFmtId="14" fontId="49" fillId="7" borderId="54" xfId="0" applyNumberFormat="1" applyFont="1" applyFill="1" applyBorder="1" applyAlignment="1">
      <alignment horizontal="center" vertical="center"/>
    </xf>
    <xf numFmtId="164" fontId="49" fillId="0" borderId="62" xfId="0" applyNumberFormat="1" applyFont="1" applyBorder="1" applyAlignment="1">
      <alignment horizontal="center" vertical="center"/>
    </xf>
    <xf numFmtId="164" fontId="49" fillId="0" borderId="23" xfId="0" applyNumberFormat="1" applyFont="1" applyBorder="1" applyAlignment="1">
      <alignment horizontal="center" vertical="center"/>
    </xf>
    <xf numFmtId="164" fontId="49" fillId="0" borderId="63" xfId="0" applyNumberFormat="1" applyFont="1" applyBorder="1" applyAlignment="1">
      <alignment horizontal="center" vertical="center"/>
    </xf>
    <xf numFmtId="14" fontId="49" fillId="0" borderId="13" xfId="0" applyNumberFormat="1" applyFont="1" applyBorder="1" applyAlignment="1">
      <alignment horizontal="center" vertical="center"/>
    </xf>
    <xf numFmtId="14" fontId="49" fillId="0" borderId="61" xfId="0" applyNumberFormat="1" applyFont="1" applyBorder="1" applyAlignment="1">
      <alignment horizontal="center" vertical="center"/>
    </xf>
    <xf numFmtId="14" fontId="49" fillId="0" borderId="54" xfId="0" applyNumberFormat="1" applyFont="1" applyBorder="1" applyAlignment="1">
      <alignment horizontal="center" vertical="center"/>
    </xf>
    <xf numFmtId="0" fontId="55" fillId="3" borderId="70" xfId="0" applyFont="1" applyFill="1" applyBorder="1" applyAlignment="1">
      <alignment horizontal="center" vertical="center"/>
    </xf>
    <xf numFmtId="0" fontId="55" fillId="3" borderId="71" xfId="0" applyFont="1" applyFill="1" applyBorder="1" applyAlignment="1">
      <alignment horizontal="center" vertical="center"/>
    </xf>
    <xf numFmtId="0" fontId="55" fillId="3" borderId="72" xfId="0" applyFont="1" applyFill="1" applyBorder="1" applyAlignment="1">
      <alignment horizontal="center" vertical="center"/>
    </xf>
    <xf numFmtId="0" fontId="55" fillId="0" borderId="70" xfId="0" applyFont="1" applyBorder="1" applyAlignment="1">
      <alignment horizontal="center" vertical="center"/>
    </xf>
    <xf numFmtId="0" fontId="55" fillId="0" borderId="71" xfId="0" applyFont="1" applyBorder="1" applyAlignment="1">
      <alignment horizontal="center" vertical="center"/>
    </xf>
    <xf numFmtId="0" fontId="55" fillId="0" borderId="72" xfId="0" applyFont="1" applyBorder="1" applyAlignment="1">
      <alignment horizontal="center" vertical="center"/>
    </xf>
    <xf numFmtId="0" fontId="24" fillId="4" borderId="20" xfId="0" applyFont="1" applyFill="1" applyBorder="1" applyAlignment="1">
      <alignment horizontal="center"/>
    </xf>
    <xf numFmtId="0" fontId="24" fillId="4" borderId="21" xfId="0" applyFont="1" applyFill="1" applyBorder="1" applyAlignment="1">
      <alignment horizontal="center"/>
    </xf>
    <xf numFmtId="0" fontId="24" fillId="4" borderId="22" xfId="0" applyFont="1" applyFill="1" applyBorder="1" applyAlignment="1">
      <alignment horizontal="center"/>
    </xf>
    <xf numFmtId="0" fontId="26" fillId="4" borderId="23" xfId="0" applyFont="1" applyFill="1" applyBorder="1" applyAlignment="1">
      <alignment horizontal="center" vertical="center"/>
    </xf>
    <xf numFmtId="0" fontId="26" fillId="4" borderId="0" xfId="0" applyFont="1" applyFill="1" applyAlignment="1">
      <alignment horizontal="center" vertical="center"/>
    </xf>
    <xf numFmtId="0" fontId="26" fillId="4" borderId="24" xfId="0" applyFont="1" applyFill="1" applyBorder="1" applyAlignment="1">
      <alignment horizontal="center" vertic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4" borderId="27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26" fillId="4" borderId="23" xfId="0" applyFont="1" applyFill="1" applyBorder="1" applyAlignment="1">
      <alignment horizontal="center"/>
    </xf>
    <xf numFmtId="0" fontId="26" fillId="4" borderId="0" xfId="0" applyFont="1" applyFill="1" applyAlignment="1">
      <alignment horizontal="center"/>
    </xf>
    <xf numFmtId="0" fontId="26" fillId="4" borderId="24" xfId="0" applyFont="1" applyFill="1" applyBorder="1" applyAlignment="1">
      <alignment horizontal="center"/>
    </xf>
    <xf numFmtId="0" fontId="34" fillId="0" borderId="0" xfId="0" applyFont="1" applyAlignment="1">
      <alignment horizontal="center" wrapText="1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68" xfId="0" applyFont="1" applyBorder="1" applyAlignment="1">
      <alignment horizontal="center"/>
    </xf>
    <xf numFmtId="0" fontId="66" fillId="0" borderId="67" xfId="0" applyFont="1" applyBorder="1" applyAlignment="1">
      <alignment vertical="center" wrapText="1"/>
    </xf>
    <xf numFmtId="0" fontId="66" fillId="0" borderId="65" xfId="0" applyFont="1" applyBorder="1" applyAlignment="1">
      <alignment vertical="center" wrapText="1"/>
    </xf>
    <xf numFmtId="0" fontId="8" fillId="0" borderId="26" xfId="0" applyFont="1" applyBorder="1" applyAlignment="1">
      <alignment horizontal="center"/>
    </xf>
    <xf numFmtId="0" fontId="7" fillId="0" borderId="69" xfId="0" applyFont="1" applyBorder="1" applyAlignment="1">
      <alignment vertical="center" wrapText="1"/>
    </xf>
    <xf numFmtId="0" fontId="7" fillId="0" borderId="66" xfId="0" applyFont="1" applyBorder="1" applyAlignment="1">
      <alignment vertical="center" wrapText="1"/>
    </xf>
  </cellXfs>
  <cellStyles count="2">
    <cellStyle name="Berechnung" xfId="1" builtinId="22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2.wdp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w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w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w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w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w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w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w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w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51288</xdr:colOff>
      <xdr:row>0</xdr:row>
      <xdr:rowOff>35169</xdr:rowOff>
    </xdr:from>
    <xdr:to>
      <xdr:col>6</xdr:col>
      <xdr:colOff>959827</xdr:colOff>
      <xdr:row>1</xdr:row>
      <xdr:rowOff>375139</xdr:rowOff>
    </xdr:to>
    <xdr:sp macro="" textlink="">
      <xdr:nvSpPr>
        <xdr:cNvPr id="2" name="Flussdiagramm: Manuelle Eingabe 3">
          <a:extLst>
            <a:ext uri="{FF2B5EF4-FFF2-40B4-BE49-F238E27FC236}">
              <a16:creationId xmlns:a16="http://schemas.microsoft.com/office/drawing/2014/main" id="{40154AF6-E818-4C79-A55B-C63AE45E0B23}"/>
            </a:ext>
          </a:extLst>
        </xdr:cNvPr>
        <xdr:cNvSpPr/>
      </xdr:nvSpPr>
      <xdr:spPr>
        <a:xfrm rot="10800000">
          <a:off x="51288" y="35169"/>
          <a:ext cx="6928339" cy="728590"/>
        </a:xfrm>
        <a:custGeom>
          <a:avLst/>
          <a:gdLst>
            <a:gd name="connsiteX0" fmla="*/ 0 w 10000"/>
            <a:gd name="connsiteY0" fmla="*/ 2000 h 10000"/>
            <a:gd name="connsiteX1" fmla="*/ 10000 w 10000"/>
            <a:gd name="connsiteY1" fmla="*/ 0 h 10000"/>
            <a:gd name="connsiteX2" fmla="*/ 10000 w 10000"/>
            <a:gd name="connsiteY2" fmla="*/ 10000 h 10000"/>
            <a:gd name="connsiteX3" fmla="*/ 0 w 10000"/>
            <a:gd name="connsiteY3" fmla="*/ 10000 h 10000"/>
            <a:gd name="connsiteX4" fmla="*/ 0 w 10000"/>
            <a:gd name="connsiteY4" fmla="*/ 2000 h 10000"/>
            <a:gd name="connsiteX0" fmla="*/ 0 w 10008"/>
            <a:gd name="connsiteY0" fmla="*/ 4346 h 10000"/>
            <a:gd name="connsiteX1" fmla="*/ 10008 w 10008"/>
            <a:gd name="connsiteY1" fmla="*/ 0 h 10000"/>
            <a:gd name="connsiteX2" fmla="*/ 10008 w 10008"/>
            <a:gd name="connsiteY2" fmla="*/ 10000 h 10000"/>
            <a:gd name="connsiteX3" fmla="*/ 8 w 10008"/>
            <a:gd name="connsiteY3" fmla="*/ 10000 h 10000"/>
            <a:gd name="connsiteX4" fmla="*/ 0 w 10008"/>
            <a:gd name="connsiteY4" fmla="*/ 4346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0008" h="10000">
              <a:moveTo>
                <a:pt x="0" y="4346"/>
              </a:moveTo>
              <a:lnTo>
                <a:pt x="10008" y="0"/>
              </a:lnTo>
              <a:lnTo>
                <a:pt x="10008" y="10000"/>
              </a:lnTo>
              <a:lnTo>
                <a:pt x="8" y="10000"/>
              </a:lnTo>
              <a:cubicBezTo>
                <a:pt x="5" y="8115"/>
                <a:pt x="3" y="6231"/>
                <a:pt x="0" y="4346"/>
              </a:cubicBezTo>
              <a:close/>
            </a:path>
          </a:pathLst>
        </a:cu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/>
        <a:p>
          <a:endParaRPr lang="de-DE"/>
        </a:p>
      </xdr:txBody>
    </xdr:sp>
    <xdr:clientData/>
  </xdr:twoCellAnchor>
  <xdr:twoCellAnchor>
    <xdr:from>
      <xdr:col>6</xdr:col>
      <xdr:colOff>52750</xdr:colOff>
      <xdr:row>1</xdr:row>
      <xdr:rowOff>117226</xdr:rowOff>
    </xdr:from>
    <xdr:to>
      <xdr:col>6</xdr:col>
      <xdr:colOff>1055073</xdr:colOff>
      <xdr:row>1</xdr:row>
      <xdr:rowOff>369272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6550157B-E95E-4D7F-8D7B-C5181CB49AC6}"/>
            </a:ext>
          </a:extLst>
        </xdr:cNvPr>
        <xdr:cNvSpPr txBox="1">
          <a:spLocks noChangeArrowheads="1"/>
        </xdr:cNvSpPr>
      </xdr:nvSpPr>
      <xdr:spPr bwMode="auto">
        <a:xfrm>
          <a:off x="6072550" y="505846"/>
          <a:ext cx="956603" cy="2520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>
            <a:lnSpc>
              <a:spcPct val="107000"/>
            </a:lnSpc>
            <a:spcAft>
              <a:spcPts val="800"/>
            </a:spcAft>
          </a:pPr>
          <a:r>
            <a:rPr lang="de-DE" sz="1000">
              <a:solidFill>
                <a:schemeClr val="bg1">
                  <a:lumMod val="50000"/>
                </a:schemeClr>
              </a:solidFill>
              <a:effectLst/>
              <a:latin typeface="DIN 1451 Mittelschrift"/>
              <a:ea typeface="Calibri" panose="020F0502020204030204" pitchFamily="34" charset="0"/>
              <a:cs typeface="Arial" panose="020B0604020202020204" pitchFamily="34" charset="0"/>
            </a:rPr>
            <a:t>gegründet 1922</a:t>
          </a:r>
          <a:endParaRPr lang="de-DE" sz="1100">
            <a:solidFill>
              <a:schemeClr val="bg1">
                <a:lumMod val="50000"/>
              </a:schemeClr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164124</xdr:colOff>
      <xdr:row>0</xdr:row>
      <xdr:rowOff>152400</xdr:rowOff>
    </xdr:from>
    <xdr:to>
      <xdr:col>3</xdr:col>
      <xdr:colOff>246918</xdr:colOff>
      <xdr:row>1</xdr:row>
      <xdr:rowOff>212578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C6AA157-592F-4761-BB8E-C88C55404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artisticPhotocopy/>
                  </a14:imgEffect>
                  <a14:imgEffect>
                    <a14:colorTemperature colorTemp="4700"/>
                  </a14:imgEffect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24" y="152400"/>
          <a:ext cx="1648704" cy="4449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51288</xdr:colOff>
      <xdr:row>0</xdr:row>
      <xdr:rowOff>35169</xdr:rowOff>
    </xdr:from>
    <xdr:to>
      <xdr:col>9</xdr:col>
      <xdr:colOff>959827</xdr:colOff>
      <xdr:row>1</xdr:row>
      <xdr:rowOff>375139</xdr:rowOff>
    </xdr:to>
    <xdr:sp macro="" textlink="">
      <xdr:nvSpPr>
        <xdr:cNvPr id="4" name="Flussdiagramm: Manuelle Eingabe 3">
          <a:extLst>
            <a:ext uri="{FF2B5EF4-FFF2-40B4-BE49-F238E27FC236}">
              <a16:creationId xmlns:a16="http://schemas.microsoft.com/office/drawing/2014/main" id="{1635A334-CBE9-4698-927C-8B8798A9FCA5}"/>
            </a:ext>
          </a:extLst>
        </xdr:cNvPr>
        <xdr:cNvSpPr/>
      </xdr:nvSpPr>
      <xdr:spPr>
        <a:xfrm rot="10800000">
          <a:off x="51288" y="35169"/>
          <a:ext cx="6792058" cy="720970"/>
        </a:xfrm>
        <a:custGeom>
          <a:avLst/>
          <a:gdLst>
            <a:gd name="connsiteX0" fmla="*/ 0 w 10000"/>
            <a:gd name="connsiteY0" fmla="*/ 2000 h 10000"/>
            <a:gd name="connsiteX1" fmla="*/ 10000 w 10000"/>
            <a:gd name="connsiteY1" fmla="*/ 0 h 10000"/>
            <a:gd name="connsiteX2" fmla="*/ 10000 w 10000"/>
            <a:gd name="connsiteY2" fmla="*/ 10000 h 10000"/>
            <a:gd name="connsiteX3" fmla="*/ 0 w 10000"/>
            <a:gd name="connsiteY3" fmla="*/ 10000 h 10000"/>
            <a:gd name="connsiteX4" fmla="*/ 0 w 10000"/>
            <a:gd name="connsiteY4" fmla="*/ 2000 h 10000"/>
            <a:gd name="connsiteX0" fmla="*/ 0 w 10008"/>
            <a:gd name="connsiteY0" fmla="*/ 4346 h 10000"/>
            <a:gd name="connsiteX1" fmla="*/ 10008 w 10008"/>
            <a:gd name="connsiteY1" fmla="*/ 0 h 10000"/>
            <a:gd name="connsiteX2" fmla="*/ 10008 w 10008"/>
            <a:gd name="connsiteY2" fmla="*/ 10000 h 10000"/>
            <a:gd name="connsiteX3" fmla="*/ 8 w 10008"/>
            <a:gd name="connsiteY3" fmla="*/ 10000 h 10000"/>
            <a:gd name="connsiteX4" fmla="*/ 0 w 10008"/>
            <a:gd name="connsiteY4" fmla="*/ 4346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0008" h="10000">
              <a:moveTo>
                <a:pt x="0" y="4346"/>
              </a:moveTo>
              <a:lnTo>
                <a:pt x="10008" y="0"/>
              </a:lnTo>
              <a:lnTo>
                <a:pt x="10008" y="10000"/>
              </a:lnTo>
              <a:lnTo>
                <a:pt x="8" y="10000"/>
              </a:lnTo>
              <a:cubicBezTo>
                <a:pt x="5" y="8115"/>
                <a:pt x="3" y="6231"/>
                <a:pt x="0" y="4346"/>
              </a:cubicBezTo>
              <a:close/>
            </a:path>
          </a:pathLst>
        </a:cu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/>
        <a:p>
          <a:endParaRPr lang="de-DE"/>
        </a:p>
      </xdr:txBody>
    </xdr:sp>
    <xdr:clientData/>
  </xdr:twoCellAnchor>
  <xdr:twoCellAnchor>
    <xdr:from>
      <xdr:col>9</xdr:col>
      <xdr:colOff>52750</xdr:colOff>
      <xdr:row>1</xdr:row>
      <xdr:rowOff>117226</xdr:rowOff>
    </xdr:from>
    <xdr:to>
      <xdr:col>9</xdr:col>
      <xdr:colOff>1055073</xdr:colOff>
      <xdr:row>1</xdr:row>
      <xdr:rowOff>369272</xdr:rowOff>
    </xdr:to>
    <xdr:sp macro="" textlink="">
      <xdr:nvSpPr>
        <xdr:cNvPr id="5" name="Textfeld 2">
          <a:extLst>
            <a:ext uri="{FF2B5EF4-FFF2-40B4-BE49-F238E27FC236}">
              <a16:creationId xmlns:a16="http://schemas.microsoft.com/office/drawing/2014/main" id="{AC780A91-B61D-43AA-97D5-B5B1A039E2FB}"/>
            </a:ext>
          </a:extLst>
        </xdr:cNvPr>
        <xdr:cNvSpPr txBox="1">
          <a:spLocks noChangeArrowheads="1"/>
        </xdr:cNvSpPr>
      </xdr:nvSpPr>
      <xdr:spPr bwMode="auto">
        <a:xfrm>
          <a:off x="6101858" y="504088"/>
          <a:ext cx="1002323" cy="2520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>
            <a:lnSpc>
              <a:spcPct val="107000"/>
            </a:lnSpc>
            <a:spcAft>
              <a:spcPts val="800"/>
            </a:spcAft>
          </a:pPr>
          <a:r>
            <a:rPr lang="de-DE" sz="1000">
              <a:solidFill>
                <a:schemeClr val="bg1">
                  <a:lumMod val="50000"/>
                </a:schemeClr>
              </a:solidFill>
              <a:effectLst/>
              <a:latin typeface="DIN 1451 Mittelschrift"/>
              <a:ea typeface="Calibri" panose="020F0502020204030204" pitchFamily="34" charset="0"/>
              <a:cs typeface="Arial" panose="020B0604020202020204" pitchFamily="34" charset="0"/>
            </a:rPr>
            <a:t>gegründet 1922</a:t>
          </a:r>
          <a:endParaRPr lang="de-DE" sz="1100">
            <a:solidFill>
              <a:schemeClr val="bg1">
                <a:lumMod val="50000"/>
              </a:schemeClr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164124</xdr:colOff>
      <xdr:row>0</xdr:row>
      <xdr:rowOff>152400</xdr:rowOff>
    </xdr:from>
    <xdr:to>
      <xdr:col>4</xdr:col>
      <xdr:colOff>18318</xdr:colOff>
      <xdr:row>1</xdr:row>
      <xdr:rowOff>212578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8CF34408-C519-4FB1-8DBD-6D71C1DA0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artisticPhotocopy/>
                  </a14:imgEffect>
                  <a14:imgEffect>
                    <a14:colorTemperature colorTemp="4700"/>
                  </a14:imgEffect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24" y="152400"/>
          <a:ext cx="1647825" cy="4470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114295</xdr:colOff>
      <xdr:row>0</xdr:row>
      <xdr:rowOff>97190</xdr:rowOff>
    </xdr:from>
    <xdr:to>
      <xdr:col>1</xdr:col>
      <xdr:colOff>626048</xdr:colOff>
      <xdr:row>2</xdr:row>
      <xdr:rowOff>249110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AFD806-6560-49D3-9F6C-9985E93D4ED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5" y="101000"/>
          <a:ext cx="789883" cy="7920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absolute">
    <xdr:from>
      <xdr:col>9</xdr:col>
      <xdr:colOff>168357</xdr:colOff>
      <xdr:row>0</xdr:row>
      <xdr:rowOff>95981</xdr:rowOff>
    </xdr:from>
    <xdr:to>
      <xdr:col>9</xdr:col>
      <xdr:colOff>931782</xdr:colOff>
      <xdr:row>2</xdr:row>
      <xdr:rowOff>247901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0E47423D-5041-4BF8-B8BA-BB0529C430C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82" y="99791"/>
          <a:ext cx="792000" cy="7920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114295</xdr:colOff>
      <xdr:row>0</xdr:row>
      <xdr:rowOff>101000</xdr:rowOff>
    </xdr:from>
    <xdr:to>
      <xdr:col>1</xdr:col>
      <xdr:colOff>618428</xdr:colOff>
      <xdr:row>2</xdr:row>
      <xdr:rowOff>245300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00071B-235B-41B9-BEA4-F9C68A520ED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5" y="101000"/>
          <a:ext cx="793693" cy="7920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absolute">
    <xdr:from>
      <xdr:col>9</xdr:col>
      <xdr:colOff>190582</xdr:colOff>
      <xdr:row>0</xdr:row>
      <xdr:rowOff>99791</xdr:rowOff>
    </xdr:from>
    <xdr:to>
      <xdr:col>9</xdr:col>
      <xdr:colOff>982582</xdr:colOff>
      <xdr:row>2</xdr:row>
      <xdr:rowOff>244091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80FED156-043C-4498-9BCC-47EAB305AD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2443" y="99791"/>
          <a:ext cx="792000" cy="7920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114295</xdr:colOff>
      <xdr:row>0</xdr:row>
      <xdr:rowOff>101000</xdr:rowOff>
    </xdr:from>
    <xdr:to>
      <xdr:col>1</xdr:col>
      <xdr:colOff>618428</xdr:colOff>
      <xdr:row>2</xdr:row>
      <xdr:rowOff>245300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FABB44-CB7F-4256-A830-CB43C63FAA1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5" y="101000"/>
          <a:ext cx="792000" cy="7920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absolute">
    <xdr:from>
      <xdr:col>9</xdr:col>
      <xdr:colOff>190582</xdr:colOff>
      <xdr:row>0</xdr:row>
      <xdr:rowOff>99791</xdr:rowOff>
    </xdr:from>
    <xdr:to>
      <xdr:col>9</xdr:col>
      <xdr:colOff>982582</xdr:colOff>
      <xdr:row>2</xdr:row>
      <xdr:rowOff>244091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F88BDE2F-D5A7-4EAE-BAE9-21F3EA33522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9903" y="99791"/>
          <a:ext cx="792000" cy="7920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</xdr:rowOff>
    </xdr:from>
    <xdr:to>
      <xdr:col>1</xdr:col>
      <xdr:colOff>480024</xdr:colOff>
      <xdr:row>2</xdr:row>
      <xdr:rowOff>212271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752167" cy="707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9</xdr:col>
      <xdr:colOff>182033</xdr:colOff>
      <xdr:row>0</xdr:row>
      <xdr:rowOff>5443</xdr:rowOff>
    </xdr:from>
    <xdr:to>
      <xdr:col>9</xdr:col>
      <xdr:colOff>872383</xdr:colOff>
      <xdr:row>2</xdr:row>
      <xdr:rowOff>208189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6276" y="5443"/>
          <a:ext cx="695793" cy="6980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16330</xdr:colOff>
      <xdr:row>0</xdr:row>
      <xdr:rowOff>16330</xdr:rowOff>
    </xdr:from>
    <xdr:to>
      <xdr:col>0</xdr:col>
      <xdr:colOff>835479</xdr:colOff>
      <xdr:row>2</xdr:row>
      <xdr:rowOff>200025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30" y="16330"/>
          <a:ext cx="819149" cy="8055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5</xdr:col>
      <xdr:colOff>376867</xdr:colOff>
      <xdr:row>0</xdr:row>
      <xdr:rowOff>9525</xdr:rowOff>
    </xdr:from>
    <xdr:to>
      <xdr:col>5</xdr:col>
      <xdr:colOff>1083306</xdr:colOff>
      <xdr:row>2</xdr:row>
      <xdr:rowOff>193221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6796" y="9525"/>
          <a:ext cx="706439" cy="7932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9526</xdr:colOff>
      <xdr:row>0</xdr:row>
      <xdr:rowOff>9526</xdr:rowOff>
    </xdr:from>
    <xdr:to>
      <xdr:col>0</xdr:col>
      <xdr:colOff>828675</xdr:colOff>
      <xdr:row>2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9526"/>
          <a:ext cx="819149" cy="794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5</xdr:col>
      <xdr:colOff>552450</xdr:colOff>
      <xdr:row>0</xdr:row>
      <xdr:rowOff>9525</xdr:rowOff>
    </xdr:from>
    <xdr:to>
      <xdr:col>5</xdr:col>
      <xdr:colOff>1258889</xdr:colOff>
      <xdr:row>2</xdr:row>
      <xdr:rowOff>209550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3790" y="9525"/>
          <a:ext cx="706439" cy="794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9526</xdr:colOff>
      <xdr:row>0</xdr:row>
      <xdr:rowOff>9526</xdr:rowOff>
    </xdr:from>
    <xdr:to>
      <xdr:col>0</xdr:col>
      <xdr:colOff>828675</xdr:colOff>
      <xdr:row>2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9526"/>
          <a:ext cx="819149" cy="800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5</xdr:col>
      <xdr:colOff>552450</xdr:colOff>
      <xdr:row>0</xdr:row>
      <xdr:rowOff>9525</xdr:rowOff>
    </xdr:from>
    <xdr:to>
      <xdr:col>5</xdr:col>
      <xdr:colOff>1258889</xdr:colOff>
      <xdr:row>2</xdr:row>
      <xdr:rowOff>209550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9525"/>
          <a:ext cx="706439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9526</xdr:colOff>
      <xdr:row>0</xdr:row>
      <xdr:rowOff>9526</xdr:rowOff>
    </xdr:from>
    <xdr:to>
      <xdr:col>0</xdr:col>
      <xdr:colOff>828675</xdr:colOff>
      <xdr:row>2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9526"/>
          <a:ext cx="819149" cy="800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5</xdr:col>
      <xdr:colOff>552450</xdr:colOff>
      <xdr:row>0</xdr:row>
      <xdr:rowOff>9525</xdr:rowOff>
    </xdr:from>
    <xdr:to>
      <xdr:col>5</xdr:col>
      <xdr:colOff>1258889</xdr:colOff>
      <xdr:row>2</xdr:row>
      <xdr:rowOff>209550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9525"/>
          <a:ext cx="706439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57151</xdr:colOff>
      <xdr:row>0</xdr:row>
      <xdr:rowOff>28575</xdr:rowOff>
    </xdr:from>
    <xdr:to>
      <xdr:col>0</xdr:col>
      <xdr:colOff>1019175</xdr:colOff>
      <xdr:row>3</xdr:row>
      <xdr:rowOff>217919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28575"/>
          <a:ext cx="962024" cy="903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5</xdr:col>
      <xdr:colOff>409575</xdr:colOff>
      <xdr:row>0</xdr:row>
      <xdr:rowOff>38099</xdr:rowOff>
    </xdr:from>
    <xdr:to>
      <xdr:col>5</xdr:col>
      <xdr:colOff>1162050</xdr:colOff>
      <xdr:row>3</xdr:row>
      <xdr:rowOff>203241</xdr:rowOff>
    </xdr:to>
    <xdr:pic>
      <xdr:nvPicPr>
        <xdr:cNvPr id="3" name="Picture 2" descr="wappen_neu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38099"/>
          <a:ext cx="752475" cy="879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38100</xdr:rowOff>
    </xdr:from>
    <xdr:to>
      <xdr:col>1</xdr:col>
      <xdr:colOff>400050</xdr:colOff>
      <xdr:row>4</xdr:row>
      <xdr:rowOff>28575</xdr:rowOff>
    </xdr:to>
    <xdr:pic>
      <xdr:nvPicPr>
        <xdr:cNvPr id="2059" name="Picture 1">
          <a:extLst>
            <a:ext uri="{FF2B5EF4-FFF2-40B4-BE49-F238E27FC236}">
              <a16:creationId xmlns:a16="http://schemas.microsoft.com/office/drawing/2014/main" id="{00000000-0008-0000-08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942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6</xdr:col>
      <xdr:colOff>781050</xdr:colOff>
      <xdr:row>0</xdr:row>
      <xdr:rowOff>38100</xdr:rowOff>
    </xdr:from>
    <xdr:to>
      <xdr:col>7</xdr:col>
      <xdr:colOff>628650</xdr:colOff>
      <xdr:row>4</xdr:row>
      <xdr:rowOff>0</xdr:rowOff>
    </xdr:to>
    <xdr:pic>
      <xdr:nvPicPr>
        <xdr:cNvPr id="2060" name="Picture 2" descr="wappen_neu">
          <a:extLst>
            <a:ext uri="{FF2B5EF4-FFF2-40B4-BE49-F238E27FC236}">
              <a16:creationId xmlns:a16="http://schemas.microsoft.com/office/drawing/2014/main" id="{00000000-0008-0000-08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8100"/>
          <a:ext cx="7334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38100</xdr:rowOff>
    </xdr:from>
    <xdr:to>
      <xdr:col>1</xdr:col>
      <xdr:colOff>66675</xdr:colOff>
      <xdr:row>4</xdr:row>
      <xdr:rowOff>28575</xdr:rowOff>
    </xdr:to>
    <xdr:pic>
      <xdr:nvPicPr>
        <xdr:cNvPr id="3079" name="Picture 1">
          <a:extLst>
            <a:ext uri="{FF2B5EF4-FFF2-40B4-BE49-F238E27FC236}">
              <a16:creationId xmlns:a16="http://schemas.microsoft.com/office/drawing/2014/main" id="{00000000-0008-0000-07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942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6</xdr:col>
      <xdr:colOff>495300</xdr:colOff>
      <xdr:row>0</xdr:row>
      <xdr:rowOff>38100</xdr:rowOff>
    </xdr:from>
    <xdr:to>
      <xdr:col>6</xdr:col>
      <xdr:colOff>1228725</xdr:colOff>
      <xdr:row>4</xdr:row>
      <xdr:rowOff>0</xdr:rowOff>
    </xdr:to>
    <xdr:pic>
      <xdr:nvPicPr>
        <xdr:cNvPr id="3080" name="Picture 2" descr="wappen_neu">
          <a:extLst>
            <a:ext uri="{FF2B5EF4-FFF2-40B4-BE49-F238E27FC236}">
              <a16:creationId xmlns:a16="http://schemas.microsoft.com/office/drawing/2014/main" id="{00000000-0008-0000-07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0" y="38100"/>
          <a:ext cx="7334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38100</xdr:rowOff>
    </xdr:from>
    <xdr:to>
      <xdr:col>0</xdr:col>
      <xdr:colOff>981075</xdr:colOff>
      <xdr:row>4</xdr:row>
      <xdr:rowOff>161925</xdr:rowOff>
    </xdr:to>
    <xdr:pic>
      <xdr:nvPicPr>
        <xdr:cNvPr id="1038" name="Picture 4">
          <a:extLst>
            <a:ext uri="{FF2B5EF4-FFF2-40B4-BE49-F238E27FC236}">
              <a16:creationId xmlns:a16="http://schemas.microsoft.com/office/drawing/2014/main" id="{00000000-0008-0000-09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942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5</xdr:col>
      <xdr:colOff>66675</xdr:colOff>
      <xdr:row>0</xdr:row>
      <xdr:rowOff>28575</xdr:rowOff>
    </xdr:from>
    <xdr:to>
      <xdr:col>5</xdr:col>
      <xdr:colOff>800100</xdr:colOff>
      <xdr:row>4</xdr:row>
      <xdr:rowOff>123825</xdr:rowOff>
    </xdr:to>
    <xdr:pic>
      <xdr:nvPicPr>
        <xdr:cNvPr id="1039" name="Picture 3" descr="wappen_neu">
          <a:extLst>
            <a:ext uri="{FF2B5EF4-FFF2-40B4-BE49-F238E27FC236}">
              <a16:creationId xmlns:a16="http://schemas.microsoft.com/office/drawing/2014/main" id="{00000000-0008-0000-09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" y="28575"/>
          <a:ext cx="7334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38100</xdr:rowOff>
    </xdr:from>
    <xdr:to>
      <xdr:col>1</xdr:col>
      <xdr:colOff>470535</xdr:colOff>
      <xdr:row>4</xdr:row>
      <xdr:rowOff>161925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942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6</xdr:col>
      <xdr:colOff>333375</xdr:colOff>
      <xdr:row>0</xdr:row>
      <xdr:rowOff>28575</xdr:rowOff>
    </xdr:from>
    <xdr:to>
      <xdr:col>6</xdr:col>
      <xdr:colOff>1066800</xdr:colOff>
      <xdr:row>4</xdr:row>
      <xdr:rowOff>123825</xdr:rowOff>
    </xdr:to>
    <xdr:pic>
      <xdr:nvPicPr>
        <xdr:cNvPr id="3" name="Picture 3" descr="wappen_neu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" y="28575"/>
          <a:ext cx="7334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38100</xdr:rowOff>
    </xdr:from>
    <xdr:to>
      <xdr:col>1</xdr:col>
      <xdr:colOff>470535</xdr:colOff>
      <xdr:row>4</xdr:row>
      <xdr:rowOff>161925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942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6</xdr:col>
      <xdr:colOff>379095</xdr:colOff>
      <xdr:row>0</xdr:row>
      <xdr:rowOff>28575</xdr:rowOff>
    </xdr:from>
    <xdr:to>
      <xdr:col>6</xdr:col>
      <xdr:colOff>1112520</xdr:colOff>
      <xdr:row>4</xdr:row>
      <xdr:rowOff>123825</xdr:rowOff>
    </xdr:to>
    <xdr:pic>
      <xdr:nvPicPr>
        <xdr:cNvPr id="3" name="Picture 3" descr="wappen_neu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8835" y="28575"/>
          <a:ext cx="733425" cy="8496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38100</xdr:rowOff>
    </xdr:from>
    <xdr:to>
      <xdr:col>1</xdr:col>
      <xdr:colOff>607695</xdr:colOff>
      <xdr:row>4</xdr:row>
      <xdr:rowOff>161925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942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6</xdr:col>
      <xdr:colOff>120015</xdr:colOff>
      <xdr:row>0</xdr:row>
      <xdr:rowOff>28575</xdr:rowOff>
    </xdr:from>
    <xdr:to>
      <xdr:col>6</xdr:col>
      <xdr:colOff>853440</xdr:colOff>
      <xdr:row>4</xdr:row>
      <xdr:rowOff>123825</xdr:rowOff>
    </xdr:to>
    <xdr:pic>
      <xdr:nvPicPr>
        <xdr:cNvPr id="3" name="Picture 3" descr="wappen_neu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9315" y="28575"/>
          <a:ext cx="733425" cy="8496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38100</xdr:rowOff>
    </xdr:from>
    <xdr:to>
      <xdr:col>1</xdr:col>
      <xdr:colOff>638175</xdr:colOff>
      <xdr:row>4</xdr:row>
      <xdr:rowOff>161925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942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5</xdr:col>
      <xdr:colOff>523875</xdr:colOff>
      <xdr:row>0</xdr:row>
      <xdr:rowOff>28575</xdr:rowOff>
    </xdr:from>
    <xdr:to>
      <xdr:col>5</xdr:col>
      <xdr:colOff>1257300</xdr:colOff>
      <xdr:row>4</xdr:row>
      <xdr:rowOff>123825</xdr:rowOff>
    </xdr:to>
    <xdr:pic>
      <xdr:nvPicPr>
        <xdr:cNvPr id="3" name="Picture 3" descr="wappen_neu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28575"/>
          <a:ext cx="733425" cy="8496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38100</xdr:rowOff>
    </xdr:from>
    <xdr:to>
      <xdr:col>1</xdr:col>
      <xdr:colOff>394335</xdr:colOff>
      <xdr:row>4</xdr:row>
      <xdr:rowOff>161925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942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5</xdr:col>
      <xdr:colOff>676275</xdr:colOff>
      <xdr:row>0</xdr:row>
      <xdr:rowOff>28575</xdr:rowOff>
    </xdr:from>
    <xdr:to>
      <xdr:col>5</xdr:col>
      <xdr:colOff>1409700</xdr:colOff>
      <xdr:row>4</xdr:row>
      <xdr:rowOff>123825</xdr:rowOff>
    </xdr:to>
    <xdr:pic>
      <xdr:nvPicPr>
        <xdr:cNvPr id="3" name="Picture 3" descr="wappen_neu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1735" y="28575"/>
          <a:ext cx="733425" cy="8496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0B613-23A4-41DC-8585-5DBDAA1E0F4E}">
  <dimension ref="A1:Z82"/>
  <sheetViews>
    <sheetView tabSelected="1" zoomScale="90" zoomScaleNormal="90" workbookViewId="0">
      <pane xSplit="2" ySplit="3" topLeftCell="C56" activePane="bottomRight" state="frozen"/>
      <selection pane="topRight" activeCell="C1" sqref="C1"/>
      <selection pane="bottomLeft" activeCell="A5" sqref="A5"/>
      <selection pane="bottomRight" activeCell="I68" sqref="I68"/>
    </sheetView>
  </sheetViews>
  <sheetFormatPr baseColWidth="10" defaultColWidth="11.44140625" defaultRowHeight="18" customHeight="1"/>
  <cols>
    <col min="1" max="1" width="4.33203125" style="229" customWidth="1"/>
    <col min="2" max="2" width="11.88671875" style="229" bestFit="1" customWidth="1"/>
    <col min="3" max="3" width="6.5546875" style="114" customWidth="1"/>
    <col min="4" max="4" width="13.33203125" style="114" customWidth="1"/>
    <col min="5" max="5" width="37.44140625" style="33" customWidth="1"/>
    <col min="6" max="6" width="14.88671875" style="33" customWidth="1"/>
    <col min="7" max="7" width="14.6640625" style="40" customWidth="1"/>
    <col min="8" max="8" width="2.33203125" style="40" customWidth="1"/>
    <col min="9" max="9" width="8.6640625" style="339" customWidth="1"/>
    <col min="10" max="10" width="4.6640625" style="339" customWidth="1"/>
    <col min="11" max="13" width="6.33203125" style="339" customWidth="1"/>
    <col min="14" max="14" width="17" style="339" customWidth="1"/>
    <col min="15" max="16" width="11.44140625" style="33"/>
    <col min="17" max="17" width="22.6640625" style="33" customWidth="1"/>
    <col min="18" max="16384" width="11.44140625" style="33"/>
  </cols>
  <sheetData>
    <row r="1" spans="1:26" ht="30.6" customHeight="1">
      <c r="A1" s="459"/>
      <c r="B1" s="460"/>
      <c r="C1" s="460"/>
      <c r="D1" s="460"/>
      <c r="E1" s="460"/>
      <c r="F1" s="460"/>
      <c r="G1" s="461"/>
      <c r="H1" s="85"/>
      <c r="Z1" s="33" t="s">
        <v>1065</v>
      </c>
    </row>
    <row r="2" spans="1:26" ht="49.2" customHeight="1" thickBot="1">
      <c r="A2" s="462" t="s">
        <v>1018</v>
      </c>
      <c r="B2" s="463"/>
      <c r="C2" s="463"/>
      <c r="D2" s="463"/>
      <c r="E2" s="463"/>
      <c r="F2" s="463"/>
      <c r="G2" s="464"/>
      <c r="H2" s="87"/>
      <c r="I2" s="450" t="s">
        <v>208</v>
      </c>
      <c r="J2" s="450" t="s">
        <v>983</v>
      </c>
      <c r="K2" s="450" t="s">
        <v>107</v>
      </c>
      <c r="L2" s="450" t="s">
        <v>1046</v>
      </c>
      <c r="M2" s="450" t="s">
        <v>1047</v>
      </c>
      <c r="N2" s="451" t="s">
        <v>207</v>
      </c>
    </row>
    <row r="3" spans="1:26" s="242" customFormat="1" ht="16.95" customHeight="1" thickBot="1">
      <c r="A3" s="287" t="s">
        <v>148</v>
      </c>
      <c r="B3" s="287" t="s">
        <v>4</v>
      </c>
      <c r="C3" s="288" t="s">
        <v>368</v>
      </c>
      <c r="D3" s="288" t="s">
        <v>622</v>
      </c>
      <c r="E3" s="289" t="s">
        <v>515</v>
      </c>
      <c r="F3" s="290" t="s">
        <v>6</v>
      </c>
      <c r="G3" s="291" t="s">
        <v>614</v>
      </c>
      <c r="H3" s="248"/>
      <c r="I3" s="420"/>
      <c r="J3" s="420">
        <f>SUBTOTAL(9,J4:J81)</f>
        <v>82</v>
      </c>
      <c r="K3" s="420">
        <f>SUBTOTAL(9,K4:K81)</f>
        <v>54</v>
      </c>
      <c r="L3" s="420">
        <f>SUBTOTAL(9,L4:L81)</f>
        <v>45</v>
      </c>
      <c r="M3" s="420">
        <f>SUBTOTAL(9,M4:M81)</f>
        <v>221</v>
      </c>
      <c r="N3" s="420">
        <f>SUBTOTAL(9,N4:N81)</f>
        <v>3946</v>
      </c>
      <c r="Q3" s="452" t="s">
        <v>1016</v>
      </c>
      <c r="R3" s="453"/>
    </row>
    <row r="4" spans="1:26" s="242" customFormat="1" ht="15.6" customHeight="1">
      <c r="A4" s="434" t="s">
        <v>570</v>
      </c>
      <c r="B4" s="435">
        <v>44933</v>
      </c>
      <c r="C4" s="436">
        <v>0.33333333333333331</v>
      </c>
      <c r="D4" s="440" t="s">
        <v>1010</v>
      </c>
      <c r="E4" s="437" t="s">
        <v>30</v>
      </c>
      <c r="F4" s="437" t="s">
        <v>1057</v>
      </c>
      <c r="G4" s="427" t="s">
        <v>1053</v>
      </c>
      <c r="H4" s="239"/>
      <c r="I4" s="239">
        <v>1</v>
      </c>
      <c r="J4" s="239"/>
      <c r="K4" s="421"/>
      <c r="L4" s="421"/>
      <c r="M4" s="421">
        <v>32</v>
      </c>
      <c r="N4" s="422">
        <f t="shared" ref="N4:N37" si="0">SUM(I4*J4+I4*K4+I4*L4+I4*M4)</f>
        <v>32</v>
      </c>
      <c r="O4" s="246"/>
      <c r="Q4" s="454" t="s">
        <v>603</v>
      </c>
      <c r="R4" s="455">
        <f t="shared" ref="R4:R17" si="1">COUNTIF($D$4:$D$83,Q4)</f>
        <v>10</v>
      </c>
    </row>
    <row r="5" spans="1:26" s="246" customFormat="1" ht="15.6" customHeight="1">
      <c r="A5" s="226" t="s">
        <v>568</v>
      </c>
      <c r="B5" s="234">
        <v>44939</v>
      </c>
      <c r="C5" s="215">
        <v>0.79166666666666663</v>
      </c>
      <c r="D5" s="439" t="s">
        <v>1013</v>
      </c>
      <c r="E5" s="216" t="s">
        <v>944</v>
      </c>
      <c r="F5" s="212" t="s">
        <v>545</v>
      </c>
      <c r="G5" s="340" t="s">
        <v>80</v>
      </c>
      <c r="H5" s="243"/>
      <c r="I5" s="243">
        <v>35</v>
      </c>
      <c r="J5" s="243"/>
      <c r="K5" s="422">
        <v>2</v>
      </c>
      <c r="L5" s="422"/>
      <c r="M5" s="422"/>
      <c r="N5" s="422">
        <f t="shared" si="0"/>
        <v>70</v>
      </c>
      <c r="O5" s="242"/>
      <c r="P5" s="242"/>
      <c r="Q5" s="454" t="s">
        <v>1008</v>
      </c>
      <c r="R5" s="455">
        <f t="shared" si="1"/>
        <v>3</v>
      </c>
      <c r="S5" s="242"/>
    </row>
    <row r="6" spans="1:26" s="246" customFormat="1" ht="15.6" customHeight="1">
      <c r="A6" s="227" t="s">
        <v>568</v>
      </c>
      <c r="B6" s="230">
        <v>44953</v>
      </c>
      <c r="C6" s="211">
        <v>0.79166666666666663</v>
      </c>
      <c r="D6" s="438" t="s">
        <v>1014</v>
      </c>
      <c r="E6" s="212" t="s">
        <v>1049</v>
      </c>
      <c r="F6" s="212" t="s">
        <v>545</v>
      </c>
      <c r="G6" s="340" t="s">
        <v>1029</v>
      </c>
      <c r="H6" s="243"/>
      <c r="I6" s="243">
        <v>35</v>
      </c>
      <c r="J6" s="243"/>
      <c r="K6" s="422">
        <v>3</v>
      </c>
      <c r="L6" s="422"/>
      <c r="M6" s="422"/>
      <c r="N6" s="422">
        <f t="shared" si="0"/>
        <v>105</v>
      </c>
      <c r="O6" s="242"/>
      <c r="P6" s="242"/>
      <c r="Q6" s="454" t="s">
        <v>588</v>
      </c>
      <c r="R6" s="455">
        <f t="shared" si="1"/>
        <v>8</v>
      </c>
      <c r="S6" s="242"/>
    </row>
    <row r="7" spans="1:26" s="246" customFormat="1" ht="15.6" customHeight="1">
      <c r="A7" s="227" t="s">
        <v>572</v>
      </c>
      <c r="B7" s="230">
        <v>44963</v>
      </c>
      <c r="C7" s="211">
        <v>0.79166666666666663</v>
      </c>
      <c r="D7" s="438" t="s">
        <v>576</v>
      </c>
      <c r="E7" s="212" t="s">
        <v>985</v>
      </c>
      <c r="F7" s="212" t="s">
        <v>545</v>
      </c>
      <c r="G7" s="340"/>
      <c r="H7" s="239"/>
      <c r="I7" s="239">
        <v>12</v>
      </c>
      <c r="J7" s="239"/>
      <c r="K7" s="421"/>
      <c r="L7" s="421">
        <v>2</v>
      </c>
      <c r="M7" s="421"/>
      <c r="N7" s="422">
        <f t="shared" si="0"/>
        <v>24</v>
      </c>
      <c r="O7" s="242"/>
      <c r="P7" s="242"/>
      <c r="Q7" s="456" t="s">
        <v>1009</v>
      </c>
      <c r="R7" s="455">
        <f t="shared" si="1"/>
        <v>3</v>
      </c>
      <c r="S7" s="242"/>
    </row>
    <row r="8" spans="1:26" s="246" customFormat="1" ht="15.6" customHeight="1">
      <c r="A8" s="226" t="s">
        <v>571</v>
      </c>
      <c r="B8" s="234">
        <v>44964</v>
      </c>
      <c r="C8" s="215">
        <v>0.77083333333333337</v>
      </c>
      <c r="D8" s="439" t="s">
        <v>1013</v>
      </c>
      <c r="E8" s="216" t="s">
        <v>51</v>
      </c>
      <c r="F8" s="212" t="s">
        <v>423</v>
      </c>
      <c r="G8" s="340"/>
      <c r="H8" s="239"/>
      <c r="I8" s="243">
        <v>12</v>
      </c>
      <c r="J8" s="243">
        <v>3</v>
      </c>
      <c r="K8" s="422"/>
      <c r="L8" s="422"/>
      <c r="M8" s="422"/>
      <c r="N8" s="422">
        <f t="shared" si="0"/>
        <v>36</v>
      </c>
      <c r="O8" s="242"/>
      <c r="P8" s="242"/>
      <c r="Q8" s="454" t="s">
        <v>1027</v>
      </c>
      <c r="R8" s="455">
        <f t="shared" si="1"/>
        <v>3</v>
      </c>
      <c r="S8" s="242"/>
    </row>
    <row r="9" spans="1:26" s="246" customFormat="1" ht="15.6" customHeight="1">
      <c r="A9" s="423" t="s">
        <v>572</v>
      </c>
      <c r="B9" s="230">
        <v>44970</v>
      </c>
      <c r="C9" s="211">
        <v>0.77083333333333337</v>
      </c>
      <c r="D9" s="438" t="s">
        <v>603</v>
      </c>
      <c r="E9" s="212" t="s">
        <v>213</v>
      </c>
      <c r="F9" s="212"/>
      <c r="G9" s="340" t="s">
        <v>292</v>
      </c>
      <c r="H9" s="243"/>
      <c r="I9" s="243">
        <v>12</v>
      </c>
      <c r="J9" s="243"/>
      <c r="K9" s="422"/>
      <c r="L9" s="422">
        <v>3</v>
      </c>
      <c r="M9" s="422"/>
      <c r="N9" s="422">
        <f t="shared" si="0"/>
        <v>36</v>
      </c>
      <c r="O9" s="242"/>
      <c r="P9" s="242"/>
      <c r="Q9" s="454" t="s">
        <v>1010</v>
      </c>
      <c r="R9" s="455">
        <f t="shared" si="1"/>
        <v>7</v>
      </c>
      <c r="S9" s="242"/>
    </row>
    <row r="10" spans="1:26" s="242" customFormat="1" ht="15.6" customHeight="1">
      <c r="A10" s="227" t="s">
        <v>568</v>
      </c>
      <c r="B10" s="230">
        <v>44974</v>
      </c>
      <c r="C10" s="211">
        <v>0.79166666666666663</v>
      </c>
      <c r="D10" s="438" t="s">
        <v>1014</v>
      </c>
      <c r="E10" s="212" t="s">
        <v>1030</v>
      </c>
      <c r="F10" s="212" t="s">
        <v>545</v>
      </c>
      <c r="G10" s="340" t="s">
        <v>1031</v>
      </c>
      <c r="H10" s="243"/>
      <c r="I10" s="243">
        <v>32</v>
      </c>
      <c r="J10" s="243"/>
      <c r="K10" s="422">
        <v>3</v>
      </c>
      <c r="L10" s="422"/>
      <c r="M10" s="422"/>
      <c r="N10" s="422">
        <f t="shared" si="0"/>
        <v>96</v>
      </c>
      <c r="O10" s="246"/>
      <c r="Q10" s="454" t="s">
        <v>1012</v>
      </c>
      <c r="R10" s="455">
        <f t="shared" si="1"/>
        <v>4</v>
      </c>
    </row>
    <row r="11" spans="1:26" s="242" customFormat="1" ht="15.6" customHeight="1">
      <c r="A11" s="226" t="s">
        <v>570</v>
      </c>
      <c r="B11" s="234">
        <v>44982</v>
      </c>
      <c r="C11" s="215">
        <v>0.33333333333333331</v>
      </c>
      <c r="D11" s="438" t="s">
        <v>1010</v>
      </c>
      <c r="E11" s="216" t="s">
        <v>1066</v>
      </c>
      <c r="F11" s="216" t="s">
        <v>545</v>
      </c>
      <c r="G11" s="340" t="s">
        <v>1067</v>
      </c>
      <c r="H11" s="239"/>
      <c r="I11" s="239">
        <v>35</v>
      </c>
      <c r="J11" s="239"/>
      <c r="K11" s="421">
        <v>3</v>
      </c>
      <c r="L11" s="421"/>
      <c r="M11" s="421"/>
      <c r="N11" s="422">
        <f t="shared" si="0"/>
        <v>105</v>
      </c>
      <c r="Q11" s="456" t="s">
        <v>1013</v>
      </c>
      <c r="R11" s="455">
        <f t="shared" si="1"/>
        <v>10</v>
      </c>
    </row>
    <row r="12" spans="1:26" s="242" customFormat="1" ht="15.6" customHeight="1">
      <c r="A12" s="227" t="s">
        <v>568</v>
      </c>
      <c r="B12" s="230">
        <v>44988</v>
      </c>
      <c r="C12" s="211">
        <v>0.79166666666666663</v>
      </c>
      <c r="D12" s="438" t="s">
        <v>1014</v>
      </c>
      <c r="E12" s="212" t="s">
        <v>1050</v>
      </c>
      <c r="F12" s="212" t="s">
        <v>545</v>
      </c>
      <c r="G12" s="340" t="s">
        <v>80</v>
      </c>
      <c r="H12" s="243"/>
      <c r="I12" s="239">
        <v>12</v>
      </c>
      <c r="J12" s="239"/>
      <c r="K12" s="421"/>
      <c r="L12" s="421">
        <v>2</v>
      </c>
      <c r="M12" s="421"/>
      <c r="N12" s="422">
        <f t="shared" si="0"/>
        <v>24</v>
      </c>
      <c r="Q12" s="454" t="s">
        <v>1011</v>
      </c>
      <c r="R12" s="455">
        <f t="shared" si="1"/>
        <v>3</v>
      </c>
    </row>
    <row r="13" spans="1:26" s="242" customFormat="1" ht="15.6" customHeight="1">
      <c r="A13" s="227" t="s">
        <v>572</v>
      </c>
      <c r="B13" s="230">
        <v>44991</v>
      </c>
      <c r="C13" s="211">
        <v>0.79166666666666663</v>
      </c>
      <c r="D13" s="438" t="s">
        <v>576</v>
      </c>
      <c r="E13" s="212" t="s">
        <v>984</v>
      </c>
      <c r="F13" s="212" t="s">
        <v>545</v>
      </c>
      <c r="G13" s="340"/>
      <c r="H13" s="239"/>
      <c r="I13" s="239">
        <v>8</v>
      </c>
      <c r="J13" s="239">
        <v>3</v>
      </c>
      <c r="K13" s="421"/>
      <c r="L13" s="421"/>
      <c r="M13" s="421"/>
      <c r="N13" s="422">
        <f t="shared" si="0"/>
        <v>24</v>
      </c>
      <c r="Q13" s="454" t="s">
        <v>576</v>
      </c>
      <c r="R13" s="455">
        <f t="shared" si="1"/>
        <v>10</v>
      </c>
    </row>
    <row r="14" spans="1:26" s="242" customFormat="1" ht="15.6" customHeight="1">
      <c r="A14" s="226" t="s">
        <v>568</v>
      </c>
      <c r="B14" s="234">
        <v>44995</v>
      </c>
      <c r="C14" s="215">
        <v>0.77083333333333337</v>
      </c>
      <c r="D14" s="439" t="s">
        <v>1013</v>
      </c>
      <c r="E14" s="216" t="s">
        <v>268</v>
      </c>
      <c r="F14" s="212" t="s">
        <v>381</v>
      </c>
      <c r="G14" s="340"/>
      <c r="H14" s="239"/>
      <c r="I14" s="239">
        <v>35</v>
      </c>
      <c r="J14" s="239"/>
      <c r="K14" s="421">
        <v>2</v>
      </c>
      <c r="L14" s="421"/>
      <c r="M14" s="421"/>
      <c r="N14" s="422">
        <f t="shared" si="0"/>
        <v>70</v>
      </c>
      <c r="Q14" s="454" t="s">
        <v>1014</v>
      </c>
      <c r="R14" s="455">
        <f t="shared" si="1"/>
        <v>7</v>
      </c>
    </row>
    <row r="15" spans="1:26" s="242" customFormat="1" ht="15.6" customHeight="1">
      <c r="A15" s="226" t="s">
        <v>570</v>
      </c>
      <c r="B15" s="234">
        <v>45003</v>
      </c>
      <c r="C15" s="215">
        <v>0.58333333333333337</v>
      </c>
      <c r="D15" s="449" t="s">
        <v>1012</v>
      </c>
      <c r="E15" s="216" t="s">
        <v>16</v>
      </c>
      <c r="F15" s="216" t="s">
        <v>793</v>
      </c>
      <c r="G15" s="340"/>
      <c r="H15" s="243"/>
      <c r="I15" s="243">
        <v>12</v>
      </c>
      <c r="J15" s="243"/>
      <c r="K15" s="422"/>
      <c r="L15" s="422">
        <v>3</v>
      </c>
      <c r="M15" s="422"/>
      <c r="N15" s="422">
        <f t="shared" si="0"/>
        <v>36</v>
      </c>
      <c r="O15" s="246"/>
      <c r="Q15" s="456" t="s">
        <v>1015</v>
      </c>
      <c r="R15" s="455">
        <f t="shared" si="1"/>
        <v>7</v>
      </c>
    </row>
    <row r="16" spans="1:26" s="242" customFormat="1" ht="15.6" customHeight="1">
      <c r="A16" s="423" t="s">
        <v>572</v>
      </c>
      <c r="B16" s="230">
        <v>45005</v>
      </c>
      <c r="C16" s="211">
        <v>0.77083333333333337</v>
      </c>
      <c r="D16" s="438" t="s">
        <v>603</v>
      </c>
      <c r="E16" s="212" t="s">
        <v>213</v>
      </c>
      <c r="F16" s="212"/>
      <c r="G16" s="340" t="s">
        <v>80</v>
      </c>
      <c r="H16" s="239"/>
      <c r="I16" s="239">
        <v>20</v>
      </c>
      <c r="J16" s="239">
        <v>3</v>
      </c>
      <c r="K16" s="421"/>
      <c r="L16" s="421"/>
      <c r="M16" s="421"/>
      <c r="N16" s="422">
        <f t="shared" si="0"/>
        <v>60</v>
      </c>
      <c r="Q16" s="456"/>
      <c r="R16" s="455">
        <f t="shared" si="1"/>
        <v>0</v>
      </c>
    </row>
    <row r="17" spans="1:19" s="246" customFormat="1" ht="15.6" customHeight="1" thickBot="1">
      <c r="A17" s="226" t="s">
        <v>570</v>
      </c>
      <c r="B17" s="234">
        <v>45010</v>
      </c>
      <c r="C17" s="215">
        <v>0.41666666666666669</v>
      </c>
      <c r="D17" s="438" t="s">
        <v>1008</v>
      </c>
      <c r="E17" s="216" t="s">
        <v>308</v>
      </c>
      <c r="F17" s="212" t="s">
        <v>545</v>
      </c>
      <c r="G17" s="340"/>
      <c r="H17" s="243"/>
      <c r="I17" s="243">
        <v>32</v>
      </c>
      <c r="J17" s="243"/>
      <c r="K17" s="422">
        <v>3</v>
      </c>
      <c r="L17" s="422"/>
      <c r="M17" s="422"/>
      <c r="N17" s="422">
        <f t="shared" si="0"/>
        <v>96</v>
      </c>
      <c r="O17" s="242"/>
      <c r="P17" s="242"/>
      <c r="Q17" s="457"/>
      <c r="R17" s="458">
        <f t="shared" si="1"/>
        <v>0</v>
      </c>
      <c r="S17" s="242"/>
    </row>
    <row r="18" spans="1:19" s="246" customFormat="1" ht="15.6" customHeight="1">
      <c r="A18" s="227" t="s">
        <v>568</v>
      </c>
      <c r="B18" s="230">
        <v>45016</v>
      </c>
      <c r="C18" s="211">
        <v>0.79166666666666663</v>
      </c>
      <c r="D18" s="438" t="s">
        <v>1014</v>
      </c>
      <c r="E18" s="212" t="s">
        <v>1032</v>
      </c>
      <c r="F18" s="212" t="s">
        <v>545</v>
      </c>
      <c r="G18" s="340" t="s">
        <v>1033</v>
      </c>
      <c r="H18" s="239"/>
      <c r="I18" s="239">
        <v>12</v>
      </c>
      <c r="J18" s="239"/>
      <c r="K18" s="421"/>
      <c r="L18" s="421">
        <v>1</v>
      </c>
      <c r="M18" s="421"/>
      <c r="N18" s="422">
        <f t="shared" si="0"/>
        <v>12</v>
      </c>
      <c r="O18" s="247"/>
      <c r="P18" s="247"/>
      <c r="Q18" s="247"/>
      <c r="R18" s="247"/>
      <c r="S18" s="247"/>
    </row>
    <row r="19" spans="1:19" s="246" customFormat="1" ht="15.6" customHeight="1">
      <c r="A19" s="227" t="s">
        <v>572</v>
      </c>
      <c r="B19" s="230">
        <v>45019</v>
      </c>
      <c r="C19" s="211">
        <v>0.79166666666666663</v>
      </c>
      <c r="D19" s="438" t="s">
        <v>576</v>
      </c>
      <c r="E19" s="212" t="s">
        <v>954</v>
      </c>
      <c r="F19" s="212" t="s">
        <v>545</v>
      </c>
      <c r="G19" s="340"/>
      <c r="H19" s="243"/>
      <c r="I19" s="243">
        <v>5</v>
      </c>
      <c r="J19" s="243">
        <v>4</v>
      </c>
      <c r="K19" s="422"/>
      <c r="L19" s="422"/>
      <c r="M19" s="422"/>
      <c r="N19" s="422">
        <f t="shared" si="0"/>
        <v>20</v>
      </c>
      <c r="O19" s="242"/>
      <c r="P19" s="242"/>
      <c r="Q19" s="242"/>
      <c r="R19" s="242"/>
      <c r="S19" s="242"/>
    </row>
    <row r="20" spans="1:19" s="246" customFormat="1" ht="15.6" customHeight="1">
      <c r="A20" s="227" t="s">
        <v>569</v>
      </c>
      <c r="B20" s="230">
        <v>45029</v>
      </c>
      <c r="C20" s="211">
        <v>0.77083333333333337</v>
      </c>
      <c r="D20" s="438" t="s">
        <v>1014</v>
      </c>
      <c r="E20" s="212" t="s">
        <v>1021</v>
      </c>
      <c r="F20" s="212" t="s">
        <v>564</v>
      </c>
      <c r="G20" s="340"/>
      <c r="H20" s="243"/>
      <c r="I20" s="243">
        <v>12</v>
      </c>
      <c r="J20" s="243"/>
      <c r="K20" s="422"/>
      <c r="L20" s="422">
        <v>3</v>
      </c>
      <c r="M20" s="422"/>
      <c r="N20" s="422">
        <f t="shared" si="0"/>
        <v>36</v>
      </c>
      <c r="O20" s="247"/>
      <c r="P20" s="247"/>
      <c r="Q20" s="247"/>
      <c r="R20" s="247"/>
      <c r="S20" s="247"/>
    </row>
    <row r="21" spans="1:19" s="246" customFormat="1" ht="15.6" customHeight="1">
      <c r="A21" s="423" t="s">
        <v>572</v>
      </c>
      <c r="B21" s="230">
        <v>45033</v>
      </c>
      <c r="C21" s="211">
        <v>0.77083333333333337</v>
      </c>
      <c r="D21" s="438" t="s">
        <v>603</v>
      </c>
      <c r="E21" s="212" t="s">
        <v>213</v>
      </c>
      <c r="F21" s="212"/>
      <c r="G21" s="340"/>
      <c r="H21" s="239"/>
      <c r="I21" s="243">
        <v>20</v>
      </c>
      <c r="J21" s="243"/>
      <c r="K21" s="422"/>
      <c r="L21" s="422">
        <v>2</v>
      </c>
      <c r="M21" s="422"/>
      <c r="N21" s="422">
        <f t="shared" si="0"/>
        <v>40</v>
      </c>
    </row>
    <row r="22" spans="1:19" s="242" customFormat="1" ht="15.6" customHeight="1">
      <c r="A22" s="226" t="s">
        <v>570</v>
      </c>
      <c r="B22" s="234">
        <v>45038</v>
      </c>
      <c r="C22" s="211">
        <v>0.33333333333333331</v>
      </c>
      <c r="D22" s="439" t="s">
        <v>1012</v>
      </c>
      <c r="E22" s="216" t="s">
        <v>1022</v>
      </c>
      <c r="F22" s="212" t="s">
        <v>545</v>
      </c>
      <c r="G22" s="340"/>
      <c r="H22" s="243"/>
      <c r="I22" s="243">
        <v>1</v>
      </c>
      <c r="J22" s="243"/>
      <c r="K22" s="422"/>
      <c r="L22" s="422"/>
      <c r="M22" s="422">
        <v>40</v>
      </c>
      <c r="N22" s="422">
        <f t="shared" si="0"/>
        <v>40</v>
      </c>
      <c r="O22" s="247"/>
      <c r="P22" s="247"/>
      <c r="Q22" s="247"/>
      <c r="R22" s="247"/>
      <c r="S22" s="247"/>
    </row>
    <row r="23" spans="1:19" s="242" customFormat="1" ht="15.6" customHeight="1">
      <c r="A23" s="227" t="s">
        <v>570</v>
      </c>
      <c r="B23" s="230">
        <v>45038</v>
      </c>
      <c r="C23" s="211">
        <v>0.33333333333333331</v>
      </c>
      <c r="D23" s="438" t="s">
        <v>1010</v>
      </c>
      <c r="E23" s="212" t="s">
        <v>27</v>
      </c>
      <c r="F23" s="212" t="s">
        <v>1059</v>
      </c>
      <c r="G23" s="340" t="s">
        <v>1055</v>
      </c>
      <c r="H23" s="243"/>
      <c r="I23" s="243">
        <v>35</v>
      </c>
      <c r="J23" s="243"/>
      <c r="K23" s="422">
        <v>3</v>
      </c>
      <c r="L23" s="422"/>
      <c r="M23" s="422"/>
      <c r="N23" s="422">
        <f t="shared" si="0"/>
        <v>105</v>
      </c>
      <c r="Q23" s="246"/>
      <c r="R23" s="246"/>
    </row>
    <row r="24" spans="1:19" s="242" customFormat="1" ht="15.6" customHeight="1">
      <c r="A24" s="227" t="s">
        <v>570</v>
      </c>
      <c r="B24" s="230">
        <v>45045</v>
      </c>
      <c r="C24" s="211">
        <v>0.58333333333333337</v>
      </c>
      <c r="D24" s="438" t="s">
        <v>1011</v>
      </c>
      <c r="E24" s="212" t="s">
        <v>1020</v>
      </c>
      <c r="F24" s="212" t="s">
        <v>545</v>
      </c>
      <c r="G24" s="340" t="s">
        <v>349</v>
      </c>
      <c r="H24" s="243"/>
      <c r="I24" s="243">
        <v>32</v>
      </c>
      <c r="J24" s="243">
        <v>2</v>
      </c>
      <c r="K24" s="422"/>
      <c r="L24" s="422"/>
      <c r="M24" s="422"/>
      <c r="N24" s="422">
        <f t="shared" si="0"/>
        <v>64</v>
      </c>
    </row>
    <row r="25" spans="1:19" s="242" customFormat="1" ht="15.6" customHeight="1">
      <c r="A25" s="227" t="s">
        <v>570</v>
      </c>
      <c r="B25" s="230">
        <v>45046</v>
      </c>
      <c r="C25" s="211">
        <v>0.75</v>
      </c>
      <c r="D25" s="438" t="s">
        <v>1008</v>
      </c>
      <c r="E25" s="212" t="s">
        <v>408</v>
      </c>
      <c r="F25" s="212" t="s">
        <v>545</v>
      </c>
      <c r="G25" s="340"/>
      <c r="H25" s="239"/>
      <c r="I25" s="239">
        <v>25</v>
      </c>
      <c r="J25" s="239"/>
      <c r="K25" s="421">
        <v>2</v>
      </c>
      <c r="L25" s="421"/>
      <c r="M25" s="421"/>
      <c r="N25" s="422">
        <f t="shared" si="0"/>
        <v>50</v>
      </c>
      <c r="Q25" s="246"/>
      <c r="R25" s="246"/>
    </row>
    <row r="26" spans="1:19" s="246" customFormat="1" ht="15.6" customHeight="1">
      <c r="A26" s="426"/>
      <c r="B26" s="237">
        <v>45048</v>
      </c>
      <c r="C26" s="211"/>
      <c r="D26" s="438" t="s">
        <v>588</v>
      </c>
      <c r="E26" s="212" t="s">
        <v>619</v>
      </c>
      <c r="F26" s="212"/>
      <c r="G26" s="340"/>
      <c r="H26" s="239"/>
      <c r="I26" s="239">
        <v>12</v>
      </c>
      <c r="J26" s="239"/>
      <c r="K26" s="421"/>
      <c r="L26" s="421">
        <v>1</v>
      </c>
      <c r="M26" s="421"/>
      <c r="N26" s="422">
        <f t="shared" si="0"/>
        <v>12</v>
      </c>
      <c r="O26" s="242"/>
      <c r="P26" s="242"/>
      <c r="Q26" s="242"/>
      <c r="R26" s="242"/>
      <c r="S26" s="242"/>
    </row>
    <row r="27" spans="1:19" s="246" customFormat="1" ht="15.6" customHeight="1">
      <c r="A27" s="227" t="s">
        <v>572</v>
      </c>
      <c r="B27" s="230">
        <v>45054</v>
      </c>
      <c r="C27" s="211">
        <v>0.79166666666666663</v>
      </c>
      <c r="D27" s="438" t="s">
        <v>576</v>
      </c>
      <c r="E27" s="212" t="s">
        <v>986</v>
      </c>
      <c r="F27" s="212" t="s">
        <v>545</v>
      </c>
      <c r="G27" s="340"/>
      <c r="H27" s="243"/>
      <c r="I27" s="243">
        <v>3</v>
      </c>
      <c r="J27" s="243">
        <v>6</v>
      </c>
      <c r="K27" s="422"/>
      <c r="L27" s="422"/>
      <c r="M27" s="422"/>
      <c r="N27" s="422">
        <f t="shared" si="0"/>
        <v>18</v>
      </c>
      <c r="O27" s="242"/>
      <c r="P27" s="242"/>
      <c r="S27" s="242"/>
    </row>
    <row r="28" spans="1:19" s="246" customFormat="1" ht="15.6" customHeight="1">
      <c r="A28" s="227" t="s">
        <v>571</v>
      </c>
      <c r="B28" s="234">
        <v>45055</v>
      </c>
      <c r="C28" s="211">
        <v>0.41666666666666669</v>
      </c>
      <c r="D28" s="438" t="s">
        <v>1014</v>
      </c>
      <c r="E28" s="212" t="s">
        <v>602</v>
      </c>
      <c r="F28" s="212" t="s">
        <v>545</v>
      </c>
      <c r="G28" s="340" t="s">
        <v>340</v>
      </c>
      <c r="H28" s="243"/>
      <c r="I28" s="243">
        <v>12</v>
      </c>
      <c r="J28" s="243"/>
      <c r="K28" s="422"/>
      <c r="L28" s="422">
        <v>3</v>
      </c>
      <c r="M28" s="422"/>
      <c r="N28" s="422">
        <f t="shared" si="0"/>
        <v>36</v>
      </c>
      <c r="O28" s="242"/>
      <c r="P28" s="242"/>
      <c r="S28" s="242"/>
    </row>
    <row r="29" spans="1:19" s="246" customFormat="1" ht="15.6" customHeight="1">
      <c r="A29" s="423" t="s">
        <v>572</v>
      </c>
      <c r="B29" s="230">
        <v>45061</v>
      </c>
      <c r="C29" s="211">
        <v>0.77083333333333337</v>
      </c>
      <c r="D29" s="440" t="s">
        <v>603</v>
      </c>
      <c r="E29" s="212" t="s">
        <v>213</v>
      </c>
      <c r="F29" s="212"/>
      <c r="G29" s="340"/>
      <c r="H29" s="243"/>
      <c r="I29" s="243">
        <v>2</v>
      </c>
      <c r="J29" s="243">
        <v>3</v>
      </c>
      <c r="K29" s="422"/>
      <c r="L29" s="422"/>
      <c r="M29" s="422"/>
      <c r="N29" s="422">
        <f t="shared" si="0"/>
        <v>6</v>
      </c>
      <c r="O29" s="242"/>
      <c r="P29" s="242"/>
      <c r="Q29" s="242"/>
      <c r="R29" s="242"/>
      <c r="S29" s="242"/>
    </row>
    <row r="30" spans="1:19" s="242" customFormat="1" ht="15.6" customHeight="1">
      <c r="A30" s="226" t="s">
        <v>571</v>
      </c>
      <c r="B30" s="234">
        <v>45062</v>
      </c>
      <c r="C30" s="215">
        <v>0.77083333333333337</v>
      </c>
      <c r="D30" s="439" t="s">
        <v>1013</v>
      </c>
      <c r="E30" s="216" t="s">
        <v>51</v>
      </c>
      <c r="F30" s="216" t="s">
        <v>111</v>
      </c>
      <c r="G30" s="340"/>
      <c r="H30" s="243"/>
      <c r="I30" s="243">
        <v>35</v>
      </c>
      <c r="J30" s="243"/>
      <c r="K30" s="422">
        <v>3</v>
      </c>
      <c r="L30" s="422"/>
      <c r="M30" s="422"/>
      <c r="N30" s="422">
        <f t="shared" si="0"/>
        <v>105</v>
      </c>
      <c r="Q30" s="246"/>
      <c r="R30" s="246"/>
    </row>
    <row r="31" spans="1:19" s="242" customFormat="1" ht="15.6" customHeight="1">
      <c r="A31" s="227" t="s">
        <v>584</v>
      </c>
      <c r="B31" s="230">
        <v>45067</v>
      </c>
      <c r="C31" s="211">
        <v>0.3125</v>
      </c>
      <c r="D31" s="438" t="s">
        <v>1012</v>
      </c>
      <c r="E31" s="212" t="s">
        <v>1034</v>
      </c>
      <c r="F31" s="212" t="s">
        <v>64</v>
      </c>
      <c r="G31" s="340" t="s">
        <v>80</v>
      </c>
      <c r="H31" s="243"/>
      <c r="I31" s="243">
        <v>12</v>
      </c>
      <c r="J31" s="243">
        <v>2</v>
      </c>
      <c r="K31" s="422"/>
      <c r="L31" s="422"/>
      <c r="M31" s="422"/>
      <c r="N31" s="422">
        <f t="shared" si="0"/>
        <v>24</v>
      </c>
    </row>
    <row r="32" spans="1:19" s="242" customFormat="1" ht="15.6" customHeight="1">
      <c r="A32" s="227" t="s">
        <v>572</v>
      </c>
      <c r="B32" s="230">
        <v>45068</v>
      </c>
      <c r="C32" s="211">
        <v>0.79166666666666663</v>
      </c>
      <c r="D32" s="439" t="s">
        <v>1013</v>
      </c>
      <c r="E32" s="212" t="s">
        <v>210</v>
      </c>
      <c r="F32" s="212" t="s">
        <v>545</v>
      </c>
      <c r="G32" s="340" t="s">
        <v>80</v>
      </c>
      <c r="H32" s="243"/>
      <c r="I32" s="243">
        <v>3</v>
      </c>
      <c r="J32" s="243"/>
      <c r="K32" s="422"/>
      <c r="L32" s="422"/>
      <c r="M32" s="422">
        <v>56</v>
      </c>
      <c r="N32" s="422">
        <f t="shared" si="0"/>
        <v>168</v>
      </c>
      <c r="O32" s="247"/>
      <c r="P32" s="247"/>
      <c r="Q32" s="247"/>
      <c r="R32" s="247"/>
      <c r="S32" s="247"/>
    </row>
    <row r="33" spans="1:19" s="242" customFormat="1" ht="15.6" customHeight="1">
      <c r="A33" s="227" t="s">
        <v>570</v>
      </c>
      <c r="B33" s="230">
        <v>45073</v>
      </c>
      <c r="C33" s="211">
        <v>0.33333333333333331</v>
      </c>
      <c r="D33" s="438" t="s">
        <v>1010</v>
      </c>
      <c r="E33" s="212" t="s">
        <v>924</v>
      </c>
      <c r="F33" s="212" t="s">
        <v>1058</v>
      </c>
      <c r="G33" s="340" t="s">
        <v>1054</v>
      </c>
      <c r="H33" s="243"/>
      <c r="I33" s="243">
        <v>2</v>
      </c>
      <c r="J33" s="243">
        <v>4</v>
      </c>
      <c r="K33" s="422"/>
      <c r="L33" s="422"/>
      <c r="M33" s="422"/>
      <c r="N33" s="422">
        <f t="shared" si="0"/>
        <v>8</v>
      </c>
      <c r="O33" s="247"/>
      <c r="P33" s="247"/>
      <c r="Q33" s="247"/>
      <c r="R33" s="247"/>
      <c r="S33" s="247"/>
    </row>
    <row r="34" spans="1:19" s="242" customFormat="1" ht="15.6" customHeight="1">
      <c r="A34" s="226" t="s">
        <v>570</v>
      </c>
      <c r="B34" s="234">
        <v>45080</v>
      </c>
      <c r="C34" s="215">
        <v>0.33333333333333331</v>
      </c>
      <c r="D34" s="439" t="s">
        <v>1009</v>
      </c>
      <c r="E34" s="216" t="s">
        <v>1019</v>
      </c>
      <c r="F34" s="216" t="s">
        <v>547</v>
      </c>
      <c r="G34" s="340" t="s">
        <v>349</v>
      </c>
      <c r="H34" s="243"/>
      <c r="I34" s="243">
        <v>32</v>
      </c>
      <c r="J34" s="243"/>
      <c r="K34" s="422">
        <v>3</v>
      </c>
      <c r="L34" s="422"/>
      <c r="M34" s="422"/>
      <c r="N34" s="422">
        <f t="shared" si="0"/>
        <v>96</v>
      </c>
      <c r="P34" s="246"/>
      <c r="Q34" s="246"/>
      <c r="R34" s="246"/>
      <c r="S34" s="246"/>
    </row>
    <row r="35" spans="1:19" s="242" customFormat="1" ht="15.6" customHeight="1">
      <c r="A35" s="227" t="s">
        <v>584</v>
      </c>
      <c r="B35" s="230">
        <v>45081</v>
      </c>
      <c r="C35" s="211">
        <v>0.3125</v>
      </c>
      <c r="D35" s="438" t="s">
        <v>588</v>
      </c>
      <c r="E35" s="212" t="s">
        <v>1048</v>
      </c>
      <c r="F35" s="212" t="s">
        <v>400</v>
      </c>
      <c r="G35" s="340" t="s">
        <v>1035</v>
      </c>
      <c r="H35" s="243"/>
      <c r="I35" s="243">
        <v>32</v>
      </c>
      <c r="J35" s="243">
        <v>3</v>
      </c>
      <c r="K35" s="422"/>
      <c r="L35" s="422"/>
      <c r="M35" s="422"/>
      <c r="N35" s="422">
        <f t="shared" si="0"/>
        <v>96</v>
      </c>
    </row>
    <row r="36" spans="1:19" s="242" customFormat="1" ht="15.6" customHeight="1">
      <c r="A36" s="423" t="s">
        <v>572</v>
      </c>
      <c r="B36" s="230">
        <v>45082</v>
      </c>
      <c r="C36" s="211">
        <v>0.66666666666666663</v>
      </c>
      <c r="D36" s="438" t="s">
        <v>576</v>
      </c>
      <c r="E36" s="212" t="s">
        <v>1005</v>
      </c>
      <c r="F36" s="212" t="s">
        <v>545</v>
      </c>
      <c r="G36" s="340"/>
      <c r="H36" s="243"/>
      <c r="I36" s="243">
        <v>32</v>
      </c>
      <c r="J36" s="243"/>
      <c r="K36" s="422">
        <v>3</v>
      </c>
      <c r="L36" s="422"/>
      <c r="M36" s="422"/>
      <c r="N36" s="422">
        <f t="shared" si="0"/>
        <v>96</v>
      </c>
    </row>
    <row r="37" spans="1:19" s="242" customFormat="1" ht="15.6" customHeight="1">
      <c r="A37" s="227" t="s">
        <v>570</v>
      </c>
      <c r="B37" s="230">
        <v>45094</v>
      </c>
      <c r="C37" s="211">
        <v>0.58333333333333337</v>
      </c>
      <c r="D37" s="438" t="s">
        <v>1011</v>
      </c>
      <c r="E37" s="212" t="s">
        <v>1051</v>
      </c>
      <c r="F37" s="212" t="s">
        <v>249</v>
      </c>
      <c r="G37" s="340" t="s">
        <v>1052</v>
      </c>
      <c r="H37" s="243"/>
      <c r="I37" s="243">
        <v>12</v>
      </c>
      <c r="J37" s="243"/>
      <c r="K37" s="422"/>
      <c r="L37" s="422">
        <v>3</v>
      </c>
      <c r="M37" s="422"/>
      <c r="N37" s="422">
        <f t="shared" si="0"/>
        <v>36</v>
      </c>
    </row>
    <row r="38" spans="1:19" s="242" customFormat="1" ht="15.6" customHeight="1">
      <c r="A38" s="423" t="s">
        <v>572</v>
      </c>
      <c r="B38" s="230">
        <v>45096</v>
      </c>
      <c r="C38" s="211">
        <v>0.77083333333333337</v>
      </c>
      <c r="D38" s="438" t="s">
        <v>603</v>
      </c>
      <c r="E38" s="212" t="s">
        <v>213</v>
      </c>
      <c r="F38" s="212"/>
      <c r="G38" s="340"/>
      <c r="H38" s="243"/>
      <c r="I38" s="243"/>
      <c r="J38" s="243"/>
      <c r="K38" s="422"/>
      <c r="L38" s="422"/>
      <c r="M38" s="422"/>
      <c r="N38" s="422"/>
    </row>
    <row r="39" spans="1:19" s="242" customFormat="1" ht="15.6" customHeight="1">
      <c r="A39" s="227" t="s">
        <v>570</v>
      </c>
      <c r="B39" s="230">
        <v>45101</v>
      </c>
      <c r="C39" s="211">
        <v>0.79166666666666663</v>
      </c>
      <c r="D39" s="438" t="s">
        <v>1015</v>
      </c>
      <c r="E39" s="212" t="s">
        <v>1064</v>
      </c>
      <c r="F39" s="212"/>
      <c r="G39" s="340"/>
      <c r="H39" s="243"/>
      <c r="I39" s="243">
        <v>35</v>
      </c>
      <c r="J39" s="243">
        <v>3</v>
      </c>
      <c r="K39" s="422"/>
      <c r="L39" s="422"/>
      <c r="M39" s="422"/>
      <c r="N39" s="422">
        <f t="shared" ref="N39:N81" si="2">SUM(I39*J39+I39*K39+I39*L39+I39*M39)</f>
        <v>105</v>
      </c>
      <c r="O39" s="247"/>
      <c r="P39" s="247"/>
      <c r="Q39" s="247"/>
      <c r="R39" s="247"/>
      <c r="S39" s="247"/>
    </row>
    <row r="40" spans="1:19" s="246" customFormat="1" ht="15.6" customHeight="1">
      <c r="A40" s="226" t="s">
        <v>570</v>
      </c>
      <c r="B40" s="234">
        <v>45108</v>
      </c>
      <c r="C40" s="215">
        <v>0.6875</v>
      </c>
      <c r="D40" s="438" t="s">
        <v>1027</v>
      </c>
      <c r="E40" s="216" t="s">
        <v>36</v>
      </c>
      <c r="F40" s="216" t="s">
        <v>545</v>
      </c>
      <c r="G40" s="340"/>
      <c r="H40" s="239"/>
      <c r="I40" s="239">
        <v>12</v>
      </c>
      <c r="J40" s="239">
        <v>8</v>
      </c>
      <c r="K40" s="421"/>
      <c r="L40" s="421"/>
      <c r="M40" s="421"/>
      <c r="N40" s="422">
        <f t="shared" si="2"/>
        <v>96</v>
      </c>
      <c r="O40" s="247"/>
      <c r="P40" s="247"/>
      <c r="Q40" s="247"/>
      <c r="R40" s="247"/>
      <c r="S40" s="247"/>
    </row>
    <row r="41" spans="1:19" s="246" customFormat="1" ht="15.6" customHeight="1">
      <c r="A41" s="226" t="s">
        <v>572</v>
      </c>
      <c r="B41" s="234">
        <v>45110</v>
      </c>
      <c r="C41" s="215">
        <v>0.375</v>
      </c>
      <c r="D41" s="440" t="s">
        <v>576</v>
      </c>
      <c r="E41" s="216" t="s">
        <v>1004</v>
      </c>
      <c r="F41" s="216" t="s">
        <v>545</v>
      </c>
      <c r="G41" s="340"/>
      <c r="H41" s="243"/>
      <c r="I41" s="243">
        <v>35</v>
      </c>
      <c r="J41" s="243"/>
      <c r="K41" s="422">
        <v>3</v>
      </c>
      <c r="L41" s="422"/>
      <c r="M41" s="422"/>
      <c r="N41" s="422">
        <f t="shared" si="2"/>
        <v>105</v>
      </c>
      <c r="O41" s="247"/>
      <c r="P41" s="247"/>
      <c r="Q41" s="247"/>
      <c r="R41" s="247"/>
      <c r="S41" s="247"/>
    </row>
    <row r="42" spans="1:19" s="242" customFormat="1" ht="15.6" customHeight="1">
      <c r="A42" s="226" t="s">
        <v>572</v>
      </c>
      <c r="B42" s="234">
        <v>45117</v>
      </c>
      <c r="C42" s="215">
        <v>0.79166666666666663</v>
      </c>
      <c r="D42" s="438" t="s">
        <v>588</v>
      </c>
      <c r="E42" s="216" t="s">
        <v>1040</v>
      </c>
      <c r="F42" s="216" t="s">
        <v>1039</v>
      </c>
      <c r="G42" s="340" t="s">
        <v>80</v>
      </c>
      <c r="H42" s="239"/>
      <c r="I42" s="239">
        <v>8</v>
      </c>
      <c r="J42" s="239">
        <v>3</v>
      </c>
      <c r="K42" s="421"/>
      <c r="L42" s="421"/>
      <c r="M42" s="421"/>
      <c r="N42" s="422">
        <f t="shared" si="2"/>
        <v>24</v>
      </c>
    </row>
    <row r="43" spans="1:19" s="242" customFormat="1" ht="15.6" customHeight="1">
      <c r="A43" s="227" t="s">
        <v>568</v>
      </c>
      <c r="B43" s="230">
        <v>45121</v>
      </c>
      <c r="C43" s="211">
        <v>0.75</v>
      </c>
      <c r="D43" s="439" t="s">
        <v>1015</v>
      </c>
      <c r="E43" s="212" t="s">
        <v>43</v>
      </c>
      <c r="F43" s="212" t="s">
        <v>565</v>
      </c>
      <c r="G43" s="340"/>
      <c r="H43" s="243"/>
      <c r="I43" s="243"/>
      <c r="J43" s="243"/>
      <c r="K43" s="422"/>
      <c r="L43" s="422"/>
      <c r="M43" s="422"/>
      <c r="N43" s="422">
        <f t="shared" si="2"/>
        <v>0</v>
      </c>
    </row>
    <row r="44" spans="1:19" s="242" customFormat="1" ht="15.6" customHeight="1">
      <c r="A44" s="226" t="s">
        <v>570</v>
      </c>
      <c r="B44" s="234">
        <v>45122</v>
      </c>
      <c r="C44" s="215">
        <v>0.79166666666666663</v>
      </c>
      <c r="D44" s="438" t="s">
        <v>1015</v>
      </c>
      <c r="E44" s="216" t="s">
        <v>1028</v>
      </c>
      <c r="F44" s="216" t="s">
        <v>59</v>
      </c>
      <c r="G44" s="340"/>
      <c r="H44" s="243"/>
      <c r="I44" s="243">
        <v>4</v>
      </c>
      <c r="J44" s="243"/>
      <c r="K44" s="422">
        <v>2</v>
      </c>
      <c r="L44" s="422"/>
      <c r="M44" s="422"/>
      <c r="N44" s="422">
        <f t="shared" si="2"/>
        <v>8</v>
      </c>
    </row>
    <row r="45" spans="1:19" s="242" customFormat="1" ht="15.6" customHeight="1">
      <c r="A45" s="226" t="s">
        <v>584</v>
      </c>
      <c r="B45" s="234">
        <v>45123</v>
      </c>
      <c r="C45" s="215">
        <v>0.4375</v>
      </c>
      <c r="D45" s="438" t="s">
        <v>1008</v>
      </c>
      <c r="E45" s="216" t="s">
        <v>981</v>
      </c>
      <c r="F45" s="216"/>
      <c r="G45" s="340"/>
      <c r="H45" s="243"/>
      <c r="I45" s="243">
        <v>1</v>
      </c>
      <c r="J45" s="243"/>
      <c r="K45" s="422"/>
      <c r="L45" s="422"/>
      <c r="M45" s="422">
        <v>40</v>
      </c>
      <c r="N45" s="422">
        <f t="shared" si="2"/>
        <v>40</v>
      </c>
    </row>
    <row r="46" spans="1:19" s="242" customFormat="1" ht="15.6" customHeight="1">
      <c r="A46" s="227" t="s">
        <v>572</v>
      </c>
      <c r="B46" s="230">
        <v>45124</v>
      </c>
      <c r="C46" s="211">
        <v>0.33333333333333331</v>
      </c>
      <c r="D46" s="438" t="s">
        <v>1010</v>
      </c>
      <c r="E46" s="212" t="s">
        <v>1060</v>
      </c>
      <c r="F46" s="212" t="s">
        <v>1061</v>
      </c>
      <c r="G46" s="340" t="s">
        <v>1062</v>
      </c>
      <c r="H46" s="243"/>
      <c r="I46" s="243">
        <v>12</v>
      </c>
      <c r="J46" s="243"/>
      <c r="K46" s="422"/>
      <c r="L46" s="422">
        <v>3</v>
      </c>
      <c r="M46" s="422"/>
      <c r="N46" s="422">
        <f t="shared" si="2"/>
        <v>36</v>
      </c>
    </row>
    <row r="47" spans="1:19" s="242" customFormat="1" ht="15.6" customHeight="1">
      <c r="A47" s="226" t="s">
        <v>572</v>
      </c>
      <c r="B47" s="234">
        <v>45124</v>
      </c>
      <c r="C47" s="215">
        <v>0.77083333333333337</v>
      </c>
      <c r="D47" s="438" t="s">
        <v>603</v>
      </c>
      <c r="E47" s="216" t="s">
        <v>213</v>
      </c>
      <c r="F47" s="216"/>
      <c r="G47" s="340"/>
      <c r="H47" s="243"/>
      <c r="I47" s="243">
        <v>35</v>
      </c>
      <c r="J47" s="243"/>
      <c r="K47" s="422">
        <v>3</v>
      </c>
      <c r="L47" s="422"/>
      <c r="M47" s="422"/>
      <c r="N47" s="422">
        <f t="shared" si="2"/>
        <v>105</v>
      </c>
    </row>
    <row r="48" spans="1:19" s="242" customFormat="1" ht="15.6" customHeight="1">
      <c r="A48" s="227" t="s">
        <v>570</v>
      </c>
      <c r="B48" s="230">
        <v>45129</v>
      </c>
      <c r="C48" s="211">
        <v>0.58333333333333337</v>
      </c>
      <c r="D48" s="438" t="s">
        <v>1011</v>
      </c>
      <c r="E48" s="212" t="s">
        <v>1036</v>
      </c>
      <c r="F48" s="212" t="s">
        <v>1037</v>
      </c>
      <c r="G48" s="340" t="s">
        <v>1038</v>
      </c>
      <c r="H48" s="243"/>
      <c r="I48" s="239">
        <v>35</v>
      </c>
      <c r="J48" s="239"/>
      <c r="K48" s="421">
        <v>3</v>
      </c>
      <c r="L48" s="421"/>
      <c r="M48" s="421"/>
      <c r="N48" s="422">
        <f t="shared" si="2"/>
        <v>105</v>
      </c>
    </row>
    <row r="49" spans="1:19" s="242" customFormat="1" ht="15.6" customHeight="1">
      <c r="A49" s="227" t="s">
        <v>572</v>
      </c>
      <c r="B49" s="230">
        <v>45152</v>
      </c>
      <c r="C49" s="211">
        <v>0.79166666666666663</v>
      </c>
      <c r="D49" s="438" t="s">
        <v>588</v>
      </c>
      <c r="E49" s="212" t="s">
        <v>40</v>
      </c>
      <c r="F49" s="212" t="s">
        <v>1041</v>
      </c>
      <c r="G49" s="340" t="s">
        <v>292</v>
      </c>
      <c r="H49" s="243"/>
      <c r="I49" s="243">
        <v>12</v>
      </c>
      <c r="J49" s="243"/>
      <c r="K49" s="422"/>
      <c r="L49" s="422">
        <v>3</v>
      </c>
      <c r="M49" s="422"/>
      <c r="N49" s="422">
        <f t="shared" si="2"/>
        <v>36</v>
      </c>
    </row>
    <row r="50" spans="1:19" s="242" customFormat="1" ht="15.6" customHeight="1">
      <c r="A50" s="423" t="s">
        <v>572</v>
      </c>
      <c r="B50" s="230">
        <v>45159</v>
      </c>
      <c r="C50" s="211">
        <v>0.77083333333333337</v>
      </c>
      <c r="D50" s="438" t="s">
        <v>603</v>
      </c>
      <c r="E50" s="212" t="s">
        <v>213</v>
      </c>
      <c r="F50" s="212"/>
      <c r="G50" s="340"/>
      <c r="H50" s="239"/>
      <c r="I50" s="239">
        <v>12</v>
      </c>
      <c r="J50" s="239"/>
      <c r="K50" s="421"/>
      <c r="L50" s="421">
        <v>1</v>
      </c>
      <c r="M50" s="421"/>
      <c r="N50" s="422">
        <f t="shared" si="2"/>
        <v>12</v>
      </c>
    </row>
    <row r="51" spans="1:19" s="242" customFormat="1" ht="15.6" customHeight="1">
      <c r="A51" s="227" t="s">
        <v>572</v>
      </c>
      <c r="B51" s="230">
        <v>45173</v>
      </c>
      <c r="C51" s="211">
        <v>0.79166666666666663</v>
      </c>
      <c r="D51" s="438" t="s">
        <v>576</v>
      </c>
      <c r="E51" s="212" t="s">
        <v>953</v>
      </c>
      <c r="F51" s="216" t="s">
        <v>545</v>
      </c>
      <c r="G51" s="340"/>
      <c r="H51" s="239"/>
      <c r="I51" s="243">
        <v>2</v>
      </c>
      <c r="J51" s="243">
        <v>3</v>
      </c>
      <c r="K51" s="422"/>
      <c r="L51" s="422"/>
      <c r="M51" s="422"/>
      <c r="N51" s="422">
        <f t="shared" si="2"/>
        <v>6</v>
      </c>
    </row>
    <row r="52" spans="1:19" s="242" customFormat="1" ht="15.6" customHeight="1">
      <c r="A52" s="226" t="s">
        <v>571</v>
      </c>
      <c r="B52" s="234">
        <v>45174</v>
      </c>
      <c r="C52" s="215">
        <v>0.77083333333333337</v>
      </c>
      <c r="D52" s="439" t="s">
        <v>1013</v>
      </c>
      <c r="E52" s="216" t="s">
        <v>51</v>
      </c>
      <c r="F52" s="216" t="s">
        <v>598</v>
      </c>
      <c r="G52" s="340"/>
      <c r="H52" s="243"/>
      <c r="I52" s="243"/>
      <c r="J52" s="243"/>
      <c r="K52" s="422"/>
      <c r="L52" s="422"/>
      <c r="M52" s="422"/>
      <c r="N52" s="422">
        <f t="shared" si="2"/>
        <v>0</v>
      </c>
    </row>
    <row r="53" spans="1:19" s="242" customFormat="1" ht="15.6" customHeight="1">
      <c r="A53" s="227" t="s">
        <v>570</v>
      </c>
      <c r="B53" s="230">
        <v>45178</v>
      </c>
      <c r="C53" s="211">
        <v>0.625</v>
      </c>
      <c r="D53" s="439"/>
      <c r="E53" s="212" t="s">
        <v>1023</v>
      </c>
      <c r="F53" s="212" t="s">
        <v>59</v>
      </c>
      <c r="G53" s="340"/>
      <c r="H53" s="243"/>
      <c r="I53" s="243"/>
      <c r="J53" s="243"/>
      <c r="K53" s="422"/>
      <c r="L53" s="422"/>
      <c r="M53" s="422"/>
      <c r="N53" s="422">
        <f t="shared" si="2"/>
        <v>0</v>
      </c>
    </row>
    <row r="54" spans="1:19" s="242" customFormat="1" ht="15.6" customHeight="1">
      <c r="A54" s="227" t="s">
        <v>570</v>
      </c>
      <c r="B54" s="230">
        <v>45178</v>
      </c>
      <c r="C54" s="211">
        <v>0.70833333333333337</v>
      </c>
      <c r="D54" s="439"/>
      <c r="E54" s="212" t="s">
        <v>1024</v>
      </c>
      <c r="F54" s="212" t="s">
        <v>598</v>
      </c>
      <c r="G54" s="340"/>
      <c r="H54" s="243"/>
      <c r="I54" s="239">
        <v>35</v>
      </c>
      <c r="J54" s="239"/>
      <c r="K54" s="421">
        <v>3</v>
      </c>
      <c r="L54" s="421"/>
      <c r="M54" s="421"/>
      <c r="N54" s="422">
        <f t="shared" si="2"/>
        <v>105</v>
      </c>
    </row>
    <row r="55" spans="1:19" s="242" customFormat="1" ht="15.6" customHeight="1">
      <c r="A55" s="227" t="s">
        <v>584</v>
      </c>
      <c r="B55" s="230">
        <v>45179</v>
      </c>
      <c r="C55" s="211">
        <v>0.3125</v>
      </c>
      <c r="D55" s="440" t="s">
        <v>588</v>
      </c>
      <c r="E55" s="212"/>
      <c r="F55" s="212"/>
      <c r="G55" s="340" t="s">
        <v>1042</v>
      </c>
      <c r="H55" s="243"/>
      <c r="I55" s="243"/>
      <c r="J55" s="243"/>
      <c r="K55" s="422"/>
      <c r="L55" s="422"/>
      <c r="M55" s="422"/>
      <c r="N55" s="422">
        <f t="shared" si="2"/>
        <v>0</v>
      </c>
    </row>
    <row r="56" spans="1:19" s="242" customFormat="1" ht="15.6" customHeight="1">
      <c r="A56" s="227" t="s">
        <v>570</v>
      </c>
      <c r="B56" s="230">
        <v>45184</v>
      </c>
      <c r="C56" s="211">
        <v>0.75</v>
      </c>
      <c r="D56" s="439"/>
      <c r="E56" s="212" t="s">
        <v>1043</v>
      </c>
      <c r="F56" s="212"/>
      <c r="G56" s="340"/>
      <c r="H56" s="243"/>
      <c r="I56" s="243">
        <v>12</v>
      </c>
      <c r="J56" s="243"/>
      <c r="K56" s="422"/>
      <c r="L56" s="422">
        <v>3</v>
      </c>
      <c r="M56" s="422"/>
      <c r="N56" s="422">
        <f t="shared" si="2"/>
        <v>36</v>
      </c>
      <c r="O56" s="246"/>
    </row>
    <row r="57" spans="1:19" s="242" customFormat="1" ht="15.6" customHeight="1">
      <c r="A57" s="423" t="s">
        <v>572</v>
      </c>
      <c r="B57" s="230">
        <v>45187</v>
      </c>
      <c r="C57" s="211">
        <v>0.77083333333333337</v>
      </c>
      <c r="D57" s="440" t="s">
        <v>603</v>
      </c>
      <c r="E57" s="212" t="s">
        <v>213</v>
      </c>
      <c r="F57" s="212"/>
      <c r="G57" s="340"/>
      <c r="H57" s="243"/>
      <c r="I57" s="243">
        <v>32</v>
      </c>
      <c r="J57" s="243"/>
      <c r="K57" s="422">
        <v>2</v>
      </c>
      <c r="L57" s="422"/>
      <c r="M57" s="422"/>
      <c r="N57" s="422">
        <f t="shared" si="2"/>
        <v>64</v>
      </c>
      <c r="O57" s="247"/>
      <c r="P57" s="247"/>
      <c r="Q57" s="247"/>
      <c r="R57" s="247"/>
      <c r="S57" s="247"/>
    </row>
    <row r="58" spans="1:19" s="242" customFormat="1" ht="15.6" customHeight="1">
      <c r="A58" s="227" t="s">
        <v>570</v>
      </c>
      <c r="B58" s="230">
        <v>45192</v>
      </c>
      <c r="C58" s="211">
        <v>0.625</v>
      </c>
      <c r="D58" s="439" t="s">
        <v>588</v>
      </c>
      <c r="E58" s="212" t="s">
        <v>1025</v>
      </c>
      <c r="F58" s="212" t="s">
        <v>74</v>
      </c>
      <c r="G58" s="340" t="s">
        <v>1044</v>
      </c>
      <c r="H58" s="243"/>
      <c r="I58" s="243">
        <v>32</v>
      </c>
      <c r="J58" s="243"/>
      <c r="K58" s="422">
        <v>2</v>
      </c>
      <c r="L58" s="422"/>
      <c r="M58" s="422"/>
      <c r="N58" s="422">
        <f t="shared" si="2"/>
        <v>64</v>
      </c>
    </row>
    <row r="59" spans="1:19" s="242" customFormat="1" ht="15.6" customHeight="1">
      <c r="A59" s="227" t="s">
        <v>570</v>
      </c>
      <c r="B59" s="230">
        <v>45192</v>
      </c>
      <c r="C59" s="211">
        <v>0.70833333333333337</v>
      </c>
      <c r="D59" s="439" t="s">
        <v>588</v>
      </c>
      <c r="E59" s="212" t="s">
        <v>1026</v>
      </c>
      <c r="F59" s="212" t="s">
        <v>423</v>
      </c>
      <c r="G59" s="340"/>
      <c r="H59" s="239"/>
      <c r="I59" s="239">
        <v>35</v>
      </c>
      <c r="J59" s="239">
        <v>3</v>
      </c>
      <c r="K59" s="421"/>
      <c r="L59" s="421"/>
      <c r="M59" s="421"/>
      <c r="N59" s="422">
        <f t="shared" si="2"/>
        <v>105</v>
      </c>
    </row>
    <row r="60" spans="1:19" s="242" customFormat="1" ht="15.6" customHeight="1">
      <c r="A60" s="226" t="s">
        <v>601</v>
      </c>
      <c r="B60" s="234">
        <v>45196</v>
      </c>
      <c r="C60" s="215">
        <v>0.77083333333333337</v>
      </c>
      <c r="D60" s="439" t="s">
        <v>1013</v>
      </c>
      <c r="E60" s="216" t="s">
        <v>20</v>
      </c>
      <c r="F60" s="216" t="s">
        <v>525</v>
      </c>
      <c r="G60" s="340"/>
      <c r="H60" s="239"/>
      <c r="I60" s="239">
        <v>2</v>
      </c>
      <c r="J60" s="239"/>
      <c r="K60" s="421"/>
      <c r="L60" s="421"/>
      <c r="M60" s="421">
        <v>15</v>
      </c>
      <c r="N60" s="422">
        <f t="shared" si="2"/>
        <v>30</v>
      </c>
    </row>
    <row r="61" spans="1:19" s="242" customFormat="1" ht="15.6" customHeight="1">
      <c r="A61" s="226" t="s">
        <v>569</v>
      </c>
      <c r="B61" s="234">
        <v>45197</v>
      </c>
      <c r="C61" s="215">
        <v>0.39583333333333331</v>
      </c>
      <c r="D61" s="439" t="s">
        <v>1010</v>
      </c>
      <c r="E61" s="216" t="s">
        <v>1063</v>
      </c>
      <c r="F61" s="216" t="s">
        <v>1061</v>
      </c>
      <c r="G61" s="340" t="s">
        <v>1044</v>
      </c>
      <c r="H61" s="239"/>
      <c r="I61" s="239">
        <v>40</v>
      </c>
      <c r="J61" s="239">
        <v>3</v>
      </c>
      <c r="K61" s="421"/>
      <c r="L61" s="421"/>
      <c r="M61" s="421"/>
      <c r="N61" s="422">
        <f t="shared" si="2"/>
        <v>120</v>
      </c>
    </row>
    <row r="62" spans="1:19" s="242" customFormat="1" ht="15.6" customHeight="1">
      <c r="A62" s="226" t="s">
        <v>572</v>
      </c>
      <c r="B62" s="234">
        <v>45201</v>
      </c>
      <c r="C62" s="215">
        <v>0.5</v>
      </c>
      <c r="D62" s="439" t="s">
        <v>1015</v>
      </c>
      <c r="E62" s="216" t="s">
        <v>201</v>
      </c>
      <c r="F62" s="216" t="s">
        <v>545</v>
      </c>
      <c r="G62" s="340"/>
      <c r="H62" s="239"/>
      <c r="I62" s="239">
        <v>3</v>
      </c>
      <c r="J62" s="239">
        <v>2</v>
      </c>
      <c r="K62" s="421"/>
      <c r="L62" s="421"/>
      <c r="M62" s="421"/>
      <c r="N62" s="422">
        <f t="shared" si="2"/>
        <v>6</v>
      </c>
    </row>
    <row r="63" spans="1:19" s="242" customFormat="1" ht="15.6" customHeight="1">
      <c r="A63" s="226" t="s">
        <v>570</v>
      </c>
      <c r="B63" s="234">
        <v>45206</v>
      </c>
      <c r="C63" s="211">
        <v>0.33333333333333331</v>
      </c>
      <c r="D63" s="439" t="s">
        <v>1009</v>
      </c>
      <c r="E63" s="216" t="s">
        <v>923</v>
      </c>
      <c r="F63" s="216" t="s">
        <v>547</v>
      </c>
      <c r="G63" s="340"/>
      <c r="H63" s="239"/>
      <c r="I63" s="239">
        <v>1</v>
      </c>
      <c r="J63" s="239"/>
      <c r="K63" s="421"/>
      <c r="L63" s="421"/>
      <c r="M63" s="421">
        <v>32</v>
      </c>
      <c r="N63" s="422">
        <f t="shared" si="2"/>
        <v>32</v>
      </c>
    </row>
    <row r="64" spans="1:19" s="242" customFormat="1" ht="15.6" customHeight="1">
      <c r="A64" s="227" t="s">
        <v>570</v>
      </c>
      <c r="B64" s="230">
        <v>45206</v>
      </c>
      <c r="C64" s="211">
        <v>0.33333333333333331</v>
      </c>
      <c r="D64" s="438" t="s">
        <v>1010</v>
      </c>
      <c r="E64" s="212" t="s">
        <v>30</v>
      </c>
      <c r="F64" s="212" t="s">
        <v>1057</v>
      </c>
      <c r="G64" s="340" t="s">
        <v>1056</v>
      </c>
      <c r="H64" s="243"/>
      <c r="I64" s="243">
        <v>3</v>
      </c>
      <c r="J64" s="243">
        <v>6</v>
      </c>
      <c r="K64" s="422"/>
      <c r="L64" s="422"/>
      <c r="M64" s="422"/>
      <c r="N64" s="422">
        <f t="shared" si="2"/>
        <v>18</v>
      </c>
    </row>
    <row r="65" spans="1:19" s="247" customFormat="1" ht="15.6" customHeight="1">
      <c r="A65" s="226" t="s">
        <v>570</v>
      </c>
      <c r="B65" s="234">
        <v>45213</v>
      </c>
      <c r="C65" s="215">
        <v>0.33333333333333331</v>
      </c>
      <c r="D65" s="439" t="s">
        <v>1009</v>
      </c>
      <c r="E65" s="216" t="s">
        <v>426</v>
      </c>
      <c r="F65" s="216" t="s">
        <v>545</v>
      </c>
      <c r="G65" s="340"/>
      <c r="H65" s="243"/>
      <c r="I65" s="243">
        <v>12</v>
      </c>
      <c r="J65" s="243"/>
      <c r="K65" s="422"/>
      <c r="L65" s="422">
        <v>3</v>
      </c>
      <c r="M65" s="422"/>
      <c r="N65" s="422">
        <f t="shared" si="2"/>
        <v>36</v>
      </c>
      <c r="O65" s="242"/>
      <c r="P65" s="242"/>
      <c r="Q65" s="242"/>
      <c r="R65" s="242"/>
      <c r="S65" s="242"/>
    </row>
    <row r="66" spans="1:19" s="242" customFormat="1" ht="15.6" customHeight="1">
      <c r="A66" s="423" t="s">
        <v>572</v>
      </c>
      <c r="B66" s="230">
        <v>45215</v>
      </c>
      <c r="C66" s="211">
        <v>0.77083333333333337</v>
      </c>
      <c r="D66" s="438" t="s">
        <v>603</v>
      </c>
      <c r="E66" s="212" t="s">
        <v>505</v>
      </c>
      <c r="F66" s="212"/>
      <c r="G66" s="340"/>
      <c r="H66" s="345"/>
      <c r="I66" s="239">
        <v>35</v>
      </c>
      <c r="J66" s="239"/>
      <c r="K66" s="421">
        <v>4</v>
      </c>
      <c r="L66" s="421"/>
      <c r="M66" s="421"/>
      <c r="N66" s="422">
        <f t="shared" si="2"/>
        <v>140</v>
      </c>
    </row>
    <row r="67" spans="1:19" s="242" customFormat="1" ht="15.6" customHeight="1">
      <c r="A67" s="226" t="s">
        <v>570</v>
      </c>
      <c r="B67" s="234">
        <v>45220</v>
      </c>
      <c r="C67" s="215">
        <v>0.54166666666666663</v>
      </c>
      <c r="D67" s="439" t="s">
        <v>1012</v>
      </c>
      <c r="E67" s="216" t="s">
        <v>47</v>
      </c>
      <c r="F67" s="216" t="s">
        <v>74</v>
      </c>
      <c r="G67" s="340"/>
      <c r="H67" s="239"/>
      <c r="I67" s="239">
        <v>12</v>
      </c>
      <c r="J67" s="239"/>
      <c r="K67" s="421"/>
      <c r="L67" s="421">
        <v>4</v>
      </c>
      <c r="M67" s="421"/>
      <c r="N67" s="422">
        <f t="shared" si="2"/>
        <v>48</v>
      </c>
    </row>
    <row r="68" spans="1:19" s="242" customFormat="1" ht="15.6" customHeight="1">
      <c r="A68" s="227" t="s">
        <v>570</v>
      </c>
      <c r="B68" s="230">
        <v>45220</v>
      </c>
      <c r="C68" s="211">
        <v>0.54166666666666663</v>
      </c>
      <c r="D68" s="438" t="s">
        <v>576</v>
      </c>
      <c r="E68" s="212" t="s">
        <v>955</v>
      </c>
      <c r="F68" s="216" t="s">
        <v>545</v>
      </c>
      <c r="G68" s="340"/>
      <c r="H68" s="239"/>
      <c r="I68" s="239">
        <v>35</v>
      </c>
      <c r="J68" s="239">
        <v>3</v>
      </c>
      <c r="K68" s="421"/>
      <c r="L68" s="421"/>
      <c r="M68" s="421"/>
      <c r="N68" s="422">
        <f t="shared" si="2"/>
        <v>105</v>
      </c>
    </row>
    <row r="69" spans="1:19" s="242" customFormat="1" ht="15.6" customHeight="1">
      <c r="A69" s="226" t="s">
        <v>570</v>
      </c>
      <c r="B69" s="234">
        <v>45227</v>
      </c>
      <c r="C69" s="215">
        <v>0.79166666666666663</v>
      </c>
      <c r="D69" s="439" t="s">
        <v>1027</v>
      </c>
      <c r="E69" s="216" t="s">
        <v>296</v>
      </c>
      <c r="F69" s="216" t="s">
        <v>545</v>
      </c>
      <c r="G69" s="340"/>
      <c r="H69" s="239"/>
      <c r="I69" s="239">
        <v>12</v>
      </c>
      <c r="J69" s="239"/>
      <c r="K69" s="421"/>
      <c r="L69" s="421">
        <v>1</v>
      </c>
      <c r="M69" s="421"/>
      <c r="N69" s="422">
        <f t="shared" si="2"/>
        <v>12</v>
      </c>
    </row>
    <row r="70" spans="1:19" s="242" customFormat="1" ht="15.6" customHeight="1">
      <c r="A70" s="227" t="s">
        <v>572</v>
      </c>
      <c r="B70" s="230">
        <v>45236</v>
      </c>
      <c r="C70" s="211">
        <v>0.79166666666666663</v>
      </c>
      <c r="D70" s="438" t="s">
        <v>576</v>
      </c>
      <c r="E70" s="212" t="s">
        <v>987</v>
      </c>
      <c r="F70" s="216" t="s">
        <v>545</v>
      </c>
      <c r="G70" s="340"/>
      <c r="H70" s="243"/>
      <c r="I70" s="243">
        <v>3</v>
      </c>
      <c r="J70" s="243">
        <v>3</v>
      </c>
      <c r="K70" s="422"/>
      <c r="L70" s="422"/>
      <c r="M70" s="422"/>
      <c r="N70" s="422">
        <f t="shared" si="2"/>
        <v>9</v>
      </c>
      <c r="P70" s="246"/>
      <c r="Q70" s="246"/>
      <c r="R70" s="246"/>
      <c r="S70" s="246"/>
    </row>
    <row r="71" spans="1:19" s="242" customFormat="1" ht="15.6" customHeight="1">
      <c r="A71" s="226" t="s">
        <v>571</v>
      </c>
      <c r="B71" s="234">
        <v>45237</v>
      </c>
      <c r="C71" s="215">
        <v>0.77083333333333337</v>
      </c>
      <c r="D71" s="439" t="s">
        <v>1013</v>
      </c>
      <c r="E71" s="216" t="s">
        <v>51</v>
      </c>
      <c r="F71" s="212" t="s">
        <v>67</v>
      </c>
      <c r="G71" s="340"/>
      <c r="H71" s="345"/>
      <c r="I71" s="239">
        <v>35</v>
      </c>
      <c r="J71" s="239">
        <v>2</v>
      </c>
      <c r="K71" s="421"/>
      <c r="L71" s="421"/>
      <c r="M71" s="421"/>
      <c r="N71" s="422">
        <f t="shared" si="2"/>
        <v>70</v>
      </c>
    </row>
    <row r="72" spans="1:19" s="246" customFormat="1" ht="15.6" customHeight="1">
      <c r="A72" s="227" t="s">
        <v>569</v>
      </c>
      <c r="B72" s="230">
        <v>45239</v>
      </c>
      <c r="C72" s="211">
        <v>0.6875</v>
      </c>
      <c r="D72" s="439" t="s">
        <v>1015</v>
      </c>
      <c r="E72" s="212" t="s">
        <v>204</v>
      </c>
      <c r="F72" s="212"/>
      <c r="G72" s="340"/>
      <c r="H72" s="239"/>
      <c r="I72" s="239">
        <v>32</v>
      </c>
      <c r="J72" s="239"/>
      <c r="K72" s="421">
        <v>2</v>
      </c>
      <c r="L72" s="421"/>
      <c r="M72" s="421"/>
      <c r="N72" s="422">
        <f t="shared" si="2"/>
        <v>64</v>
      </c>
      <c r="O72" s="247"/>
      <c r="P72" s="247"/>
      <c r="Q72" s="247"/>
      <c r="R72" s="247"/>
      <c r="S72" s="247"/>
    </row>
    <row r="73" spans="1:19" s="242" customFormat="1" ht="15.6" customHeight="1">
      <c r="A73" s="426"/>
      <c r="B73" s="237">
        <v>45245</v>
      </c>
      <c r="C73" s="215"/>
      <c r="D73" s="438" t="s">
        <v>588</v>
      </c>
      <c r="E73" s="216" t="s">
        <v>25</v>
      </c>
      <c r="F73" s="216"/>
      <c r="G73" s="340"/>
      <c r="H73" s="243"/>
      <c r="I73" s="243">
        <v>2</v>
      </c>
      <c r="J73" s="243">
        <v>1</v>
      </c>
      <c r="K73" s="422"/>
      <c r="L73" s="422"/>
      <c r="M73" s="422"/>
      <c r="N73" s="422">
        <f t="shared" si="2"/>
        <v>2</v>
      </c>
    </row>
    <row r="74" spans="1:19" s="242" customFormat="1" ht="15.6" customHeight="1">
      <c r="A74" s="227" t="s">
        <v>584</v>
      </c>
      <c r="B74" s="230">
        <v>45249</v>
      </c>
      <c r="C74" s="211">
        <v>0.47916666666666669</v>
      </c>
      <c r="D74" s="439" t="s">
        <v>1015</v>
      </c>
      <c r="E74" s="212" t="s">
        <v>607</v>
      </c>
      <c r="F74" s="212" t="s">
        <v>551</v>
      </c>
      <c r="G74" s="340"/>
      <c r="H74" s="243"/>
      <c r="I74" s="243">
        <v>12</v>
      </c>
      <c r="J74" s="243"/>
      <c r="K74" s="422"/>
      <c r="L74" s="422">
        <v>3</v>
      </c>
      <c r="M74" s="422"/>
      <c r="N74" s="422">
        <f t="shared" si="2"/>
        <v>36</v>
      </c>
      <c r="O74" s="247"/>
      <c r="P74" s="247"/>
      <c r="Q74" s="247"/>
      <c r="R74" s="247"/>
      <c r="S74" s="247"/>
    </row>
    <row r="75" spans="1:19" s="242" customFormat="1" ht="15.6" customHeight="1">
      <c r="A75" s="423" t="s">
        <v>572</v>
      </c>
      <c r="B75" s="230">
        <v>45250</v>
      </c>
      <c r="C75" s="211">
        <v>0.77083333333333337</v>
      </c>
      <c r="D75" s="438" t="s">
        <v>603</v>
      </c>
      <c r="E75" s="212" t="s">
        <v>505</v>
      </c>
      <c r="F75" s="212"/>
      <c r="G75" s="340"/>
      <c r="H75" s="243"/>
      <c r="I75" s="243">
        <v>12</v>
      </c>
      <c r="J75" s="243">
        <v>3</v>
      </c>
      <c r="K75" s="422"/>
      <c r="L75" s="422"/>
      <c r="M75" s="422"/>
      <c r="N75" s="422">
        <f t="shared" si="2"/>
        <v>36</v>
      </c>
    </row>
    <row r="76" spans="1:19" s="242" customFormat="1" ht="15.6" customHeight="1">
      <c r="A76" s="227" t="s">
        <v>572</v>
      </c>
      <c r="B76" s="230">
        <v>45257</v>
      </c>
      <c r="C76" s="211">
        <v>0.79166666666666663</v>
      </c>
      <c r="D76" s="439" t="s">
        <v>1013</v>
      </c>
      <c r="E76" s="212" t="s">
        <v>210</v>
      </c>
      <c r="F76" s="212" t="s">
        <v>545</v>
      </c>
      <c r="G76" s="340"/>
      <c r="H76" s="239"/>
      <c r="I76" s="239">
        <v>35</v>
      </c>
      <c r="J76" s="239">
        <v>2</v>
      </c>
      <c r="K76" s="421"/>
      <c r="L76" s="421"/>
      <c r="M76" s="239"/>
      <c r="N76" s="422">
        <f t="shared" si="2"/>
        <v>70</v>
      </c>
    </row>
    <row r="77" spans="1:19" s="242" customFormat="1" ht="15.6" customHeight="1">
      <c r="A77" s="227"/>
      <c r="B77" s="237">
        <v>45261</v>
      </c>
      <c r="C77" s="211">
        <v>0.3125</v>
      </c>
      <c r="D77" s="438" t="s">
        <v>1014</v>
      </c>
      <c r="E77" s="212" t="s">
        <v>211</v>
      </c>
      <c r="F77" s="212"/>
      <c r="G77" s="340" t="s">
        <v>91</v>
      </c>
      <c r="H77" s="239"/>
      <c r="I77" s="239">
        <v>12</v>
      </c>
      <c r="J77" s="239"/>
      <c r="K77" s="421"/>
      <c r="L77" s="421">
        <v>1</v>
      </c>
      <c r="M77" s="239"/>
      <c r="N77" s="422">
        <f t="shared" si="2"/>
        <v>12</v>
      </c>
      <c r="O77" s="247"/>
      <c r="P77" s="247"/>
      <c r="Q77" s="247"/>
      <c r="R77" s="247"/>
      <c r="S77" s="247"/>
    </row>
    <row r="78" spans="1:19" s="242" customFormat="1" ht="15.6" customHeight="1">
      <c r="A78" s="227" t="s">
        <v>570</v>
      </c>
      <c r="B78" s="230">
        <v>45262</v>
      </c>
      <c r="C78" s="211">
        <v>0.35416666666666669</v>
      </c>
      <c r="D78" s="439" t="s">
        <v>1015</v>
      </c>
      <c r="E78" s="212" t="s">
        <v>54</v>
      </c>
      <c r="F78" s="212" t="s">
        <v>198</v>
      </c>
      <c r="G78" s="340"/>
      <c r="H78" s="243"/>
      <c r="I78" s="243">
        <v>35</v>
      </c>
      <c r="J78" s="243">
        <v>2</v>
      </c>
      <c r="K78" s="422"/>
      <c r="L78" s="422"/>
      <c r="M78" s="243"/>
      <c r="N78" s="422">
        <f t="shared" si="2"/>
        <v>70</v>
      </c>
    </row>
    <row r="79" spans="1:19" s="242" customFormat="1" ht="15.6" customHeight="1">
      <c r="A79" s="227" t="s">
        <v>572</v>
      </c>
      <c r="B79" s="230">
        <v>45264</v>
      </c>
      <c r="C79" s="211">
        <v>0.79166666666666663</v>
      </c>
      <c r="D79" s="438" t="s">
        <v>576</v>
      </c>
      <c r="E79" s="212" t="s">
        <v>988</v>
      </c>
      <c r="F79" s="212" t="s">
        <v>545</v>
      </c>
      <c r="G79" s="340"/>
      <c r="H79" s="243"/>
      <c r="I79" s="243">
        <v>35</v>
      </c>
      <c r="J79" s="243"/>
      <c r="K79" s="422"/>
      <c r="L79" s="422"/>
      <c r="M79" s="243"/>
      <c r="N79" s="422">
        <f t="shared" si="2"/>
        <v>0</v>
      </c>
    </row>
    <row r="80" spans="1:19" s="242" customFormat="1" ht="15.6" customHeight="1">
      <c r="A80" s="227" t="s">
        <v>601</v>
      </c>
      <c r="B80" s="230">
        <v>45287</v>
      </c>
      <c r="C80" s="211">
        <v>0.79166666666666663</v>
      </c>
      <c r="D80" s="439" t="s">
        <v>1027</v>
      </c>
      <c r="E80" s="212" t="s">
        <v>980</v>
      </c>
      <c r="F80" s="212" t="s">
        <v>945</v>
      </c>
      <c r="G80" s="340" t="s">
        <v>1068</v>
      </c>
      <c r="H80" s="239"/>
      <c r="I80" s="239">
        <v>12</v>
      </c>
      <c r="J80" s="239">
        <v>2</v>
      </c>
      <c r="K80" s="421"/>
      <c r="L80" s="421"/>
      <c r="M80" s="421"/>
      <c r="N80" s="422">
        <f t="shared" si="2"/>
        <v>24</v>
      </c>
    </row>
    <row r="81" spans="1:14" s="247" customFormat="1" ht="15.6" customHeight="1">
      <c r="A81" s="227" t="s">
        <v>568</v>
      </c>
      <c r="B81" s="230">
        <v>45310</v>
      </c>
      <c r="C81" s="211">
        <v>0.79166666666666663</v>
      </c>
      <c r="D81" s="439" t="s">
        <v>1013</v>
      </c>
      <c r="E81" s="212" t="s">
        <v>1045</v>
      </c>
      <c r="F81" s="212" t="s">
        <v>545</v>
      </c>
      <c r="G81" s="340" t="s">
        <v>80</v>
      </c>
      <c r="H81" s="243"/>
      <c r="I81" s="243">
        <v>12</v>
      </c>
      <c r="J81" s="243"/>
      <c r="K81" s="422"/>
      <c r="L81" s="422"/>
      <c r="M81" s="422">
        <v>6</v>
      </c>
      <c r="N81" s="422">
        <f t="shared" si="2"/>
        <v>72</v>
      </c>
    </row>
    <row r="82" spans="1:14" s="242" customFormat="1" ht="3" customHeight="1" thickBot="1">
      <c r="A82" s="428"/>
      <c r="B82" s="429"/>
      <c r="C82" s="430"/>
      <c r="D82" s="431"/>
      <c r="E82" s="432"/>
      <c r="F82" s="432"/>
      <c r="G82" s="433"/>
      <c r="H82" s="256"/>
      <c r="I82" s="425"/>
      <c r="J82" s="425"/>
      <c r="K82" s="425"/>
      <c r="L82" s="425"/>
      <c r="M82" s="425"/>
      <c r="N82" s="425"/>
    </row>
  </sheetData>
  <autoFilter ref="A3:G81" xr:uid="{00000000-0009-0000-0000-000000000000}">
    <sortState xmlns:xlrd2="http://schemas.microsoft.com/office/spreadsheetml/2017/richdata2" ref="A4:G81">
      <sortCondition ref="B4:B81"/>
    </sortState>
  </autoFilter>
  <sortState xmlns:xlrd2="http://schemas.microsoft.com/office/spreadsheetml/2017/richdata2" ref="A4:N81">
    <sortCondition ref="B4:B81"/>
    <sortCondition ref="C4:C81"/>
  </sortState>
  <mergeCells count="2">
    <mergeCell ref="A1:G1"/>
    <mergeCell ref="A2:G2"/>
  </mergeCells>
  <dataValidations count="1">
    <dataValidation type="list" allowBlank="1" showInputMessage="1" showErrorMessage="1" sqref="D4:D82" xr:uid="{57A38FE4-10E2-4D91-A0DC-485B3C569E3E}">
      <formula1>$Q$4:$Q$17</formula1>
    </dataValidation>
  </dataValidations>
  <pageMargins left="7.874015748031496E-2" right="7.874015748031496E-2" top="0" bottom="0.78740157480314965" header="0" footer="0.19685039370078741"/>
  <pageSetup paperSize="9" orientation="portrait" r:id="rId1"/>
  <headerFooter alignWithMargins="0">
    <oddFooter>&amp;C&amp;"Calibri,Standard"A-Ausbildung, B-Bewerb, K-Kameradschaft, L-Lehrgang, P-Prüfung, S-Sitzung, T-Technik, Ü-Übung; V-Veranstaltung
&amp;KFF0000Im Anschluss an Veranstaltungen ist am Folgetag um 10:30 Uhr Treffen zum Aufräumen&amp;K000000
Stand: &amp;D &amp;T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53F4C-9A2B-4141-8C16-20E7F73A27E1}">
  <dimension ref="A1:T87"/>
  <sheetViews>
    <sheetView zoomScale="110" zoomScaleNormal="110" workbookViewId="0">
      <pane xSplit="2" ySplit="3" topLeftCell="C22" activePane="bottomRight" state="frozen"/>
      <selection pane="topRight" activeCell="C1" sqref="C1"/>
      <selection pane="bottomLeft" activeCell="A5" sqref="A5"/>
      <selection pane="bottomRight" activeCell="Q73" sqref="Q73"/>
    </sheetView>
  </sheetViews>
  <sheetFormatPr baseColWidth="10" defaultColWidth="11.44140625" defaultRowHeight="18" customHeight="1"/>
  <cols>
    <col min="1" max="1" width="4.33203125" style="229" customWidth="1"/>
    <col min="2" max="2" width="11.88671875" style="229" bestFit="1" customWidth="1"/>
    <col min="3" max="3" width="6.5546875" style="114" customWidth="1"/>
    <col min="4" max="6" width="3.33203125" style="114" customWidth="1"/>
    <col min="7" max="7" width="2.6640625" style="114" customWidth="1"/>
    <col min="8" max="8" width="37.44140625" style="33" customWidth="1"/>
    <col min="9" max="9" width="14.88671875" style="33" customWidth="1"/>
    <col min="10" max="10" width="14.6640625" style="40" customWidth="1"/>
    <col min="11" max="11" width="2.33203125" style="40" customWidth="1"/>
    <col min="12" max="12" width="11.44140625" style="339"/>
    <col min="13" max="13" width="4.6640625" style="339" customWidth="1"/>
    <col min="14" max="14" width="6.33203125" style="339" customWidth="1"/>
    <col min="15" max="15" width="17" style="339" customWidth="1"/>
    <col min="16" max="17" width="11.44140625" style="33"/>
    <col min="18" max="18" width="22.6640625" style="33" customWidth="1"/>
    <col min="19" max="16384" width="11.44140625" style="33"/>
  </cols>
  <sheetData>
    <row r="1" spans="1:20" ht="30.6" customHeight="1">
      <c r="A1" s="459"/>
      <c r="B1" s="460"/>
      <c r="C1" s="460"/>
      <c r="D1" s="460"/>
      <c r="E1" s="460"/>
      <c r="F1" s="460"/>
      <c r="G1" s="460"/>
      <c r="H1" s="460"/>
      <c r="I1" s="460"/>
      <c r="J1" s="461"/>
      <c r="K1" s="85"/>
    </row>
    <row r="2" spans="1:20" ht="49.2" customHeight="1" thickBot="1">
      <c r="A2" s="462" t="s">
        <v>942</v>
      </c>
      <c r="B2" s="463"/>
      <c r="C2" s="463"/>
      <c r="D2" s="463"/>
      <c r="E2" s="463"/>
      <c r="F2" s="463"/>
      <c r="G2" s="463"/>
      <c r="H2" s="463"/>
      <c r="I2" s="463"/>
      <c r="J2" s="464"/>
      <c r="K2" s="87"/>
      <c r="L2" s="206" t="s">
        <v>208</v>
      </c>
      <c r="M2" s="206" t="s">
        <v>983</v>
      </c>
      <c r="N2" s="206" t="s">
        <v>107</v>
      </c>
      <c r="O2" s="206" t="s">
        <v>207</v>
      </c>
    </row>
    <row r="3" spans="1:20" s="242" customFormat="1" ht="16.95" customHeight="1" thickBot="1">
      <c r="A3" s="287" t="s">
        <v>148</v>
      </c>
      <c r="B3" s="287" t="s">
        <v>4</v>
      </c>
      <c r="C3" s="288" t="s">
        <v>368</v>
      </c>
      <c r="D3" s="292" t="s">
        <v>99</v>
      </c>
      <c r="E3" s="292" t="s">
        <v>623</v>
      </c>
      <c r="F3" s="292" t="s">
        <v>624</v>
      </c>
      <c r="G3" s="288" t="s">
        <v>622</v>
      </c>
      <c r="H3" s="289" t="s">
        <v>515</v>
      </c>
      <c r="I3" s="290" t="s">
        <v>6</v>
      </c>
      <c r="J3" s="291" t="s">
        <v>614</v>
      </c>
      <c r="K3" s="248"/>
      <c r="L3" s="420"/>
      <c r="M3" s="420">
        <f>SUBTOTAL(9,M4:M86)</f>
        <v>512</v>
      </c>
      <c r="N3" s="420">
        <f>SUBTOTAL(9,N4:N86)</f>
        <v>104</v>
      </c>
      <c r="O3" s="420">
        <f>SUBTOTAL(9,O4:O86)</f>
        <v>5930</v>
      </c>
      <c r="R3" s="444" t="s">
        <v>1016</v>
      </c>
    </row>
    <row r="4" spans="1:20" s="242" customFormat="1" ht="15.6" customHeight="1">
      <c r="A4" s="434" t="s">
        <v>570</v>
      </c>
      <c r="B4" s="435">
        <v>44569</v>
      </c>
      <c r="C4" s="436">
        <v>0.33333333333333331</v>
      </c>
      <c r="D4" s="436"/>
      <c r="E4" s="436"/>
      <c r="F4" s="436" t="s">
        <v>605</v>
      </c>
      <c r="G4" s="440" t="s">
        <v>1010</v>
      </c>
      <c r="H4" s="437" t="s">
        <v>924</v>
      </c>
      <c r="I4" s="437" t="s">
        <v>989</v>
      </c>
      <c r="J4" s="427" t="s">
        <v>990</v>
      </c>
      <c r="K4" s="243"/>
      <c r="L4" s="243">
        <v>1</v>
      </c>
      <c r="M4" s="243">
        <v>56</v>
      </c>
      <c r="N4" s="422"/>
      <c r="O4" s="422">
        <f t="shared" ref="O4:O36" si="0">SUM(L4*M4+L4*N4)</f>
        <v>56</v>
      </c>
      <c r="P4" s="246"/>
      <c r="R4" s="442" t="s">
        <v>603</v>
      </c>
    </row>
    <row r="5" spans="1:20" s="246" customFormat="1" ht="15.6" customHeight="1">
      <c r="A5" s="226" t="s">
        <v>568</v>
      </c>
      <c r="B5" s="234">
        <v>44575</v>
      </c>
      <c r="C5" s="215">
        <v>0.79166666666666663</v>
      </c>
      <c r="D5" s="215" t="s">
        <v>605</v>
      </c>
      <c r="E5" s="215"/>
      <c r="F5" s="215"/>
      <c r="G5" s="439" t="s">
        <v>1013</v>
      </c>
      <c r="H5" s="216" t="s">
        <v>943</v>
      </c>
      <c r="I5" s="212" t="s">
        <v>545</v>
      </c>
      <c r="J5" s="340"/>
      <c r="K5" s="243"/>
      <c r="L5" s="243">
        <v>35</v>
      </c>
      <c r="M5" s="243"/>
      <c r="N5" s="422">
        <v>2</v>
      </c>
      <c r="O5" s="422">
        <f t="shared" si="0"/>
        <v>70</v>
      </c>
      <c r="P5" s="242"/>
      <c r="Q5" s="242"/>
      <c r="R5" s="442" t="s">
        <v>1008</v>
      </c>
      <c r="S5" s="242"/>
      <c r="T5" s="242"/>
    </row>
    <row r="6" spans="1:20" s="246" customFormat="1" ht="15.6" customHeight="1">
      <c r="A6" s="227" t="s">
        <v>568</v>
      </c>
      <c r="B6" s="230">
        <v>44582</v>
      </c>
      <c r="C6" s="211">
        <v>0.79166666666666663</v>
      </c>
      <c r="D6" s="211" t="s">
        <v>605</v>
      </c>
      <c r="E6" s="211"/>
      <c r="F6" s="211"/>
      <c r="G6" s="438" t="s">
        <v>1014</v>
      </c>
      <c r="H6" s="212" t="s">
        <v>952</v>
      </c>
      <c r="I6" s="212" t="s">
        <v>545</v>
      </c>
      <c r="J6" s="340" t="s">
        <v>960</v>
      </c>
      <c r="K6" s="243"/>
      <c r="L6" s="243">
        <v>35</v>
      </c>
      <c r="M6" s="243"/>
      <c r="N6" s="422">
        <v>3</v>
      </c>
      <c r="O6" s="422">
        <f t="shared" si="0"/>
        <v>105</v>
      </c>
      <c r="P6" s="242"/>
      <c r="Q6" s="242"/>
      <c r="R6" s="442" t="s">
        <v>588</v>
      </c>
      <c r="S6" s="242"/>
      <c r="T6" s="242"/>
    </row>
    <row r="7" spans="1:20" s="246" customFormat="1" ht="15.6" customHeight="1">
      <c r="A7" s="227" t="s">
        <v>570</v>
      </c>
      <c r="B7" s="230">
        <v>44597</v>
      </c>
      <c r="C7" s="211">
        <v>0.33333333333333331</v>
      </c>
      <c r="D7" s="211" t="s">
        <v>605</v>
      </c>
      <c r="E7" s="211"/>
      <c r="F7" s="211"/>
      <c r="G7" s="438" t="s">
        <v>1014</v>
      </c>
      <c r="H7" s="212" t="s">
        <v>946</v>
      </c>
      <c r="I7" s="212" t="s">
        <v>545</v>
      </c>
      <c r="J7" s="340" t="s">
        <v>996</v>
      </c>
      <c r="K7" s="243"/>
      <c r="L7" s="243">
        <v>12</v>
      </c>
      <c r="M7" s="243"/>
      <c r="N7" s="422">
        <v>8</v>
      </c>
      <c r="O7" s="422">
        <f t="shared" si="0"/>
        <v>96</v>
      </c>
      <c r="P7" s="242"/>
      <c r="Q7" s="242"/>
      <c r="R7" s="443" t="s">
        <v>1009</v>
      </c>
      <c r="S7" s="242"/>
      <c r="T7" s="242"/>
    </row>
    <row r="8" spans="1:20" s="246" customFormat="1" ht="15.6" customHeight="1">
      <c r="A8" s="227" t="s">
        <v>572</v>
      </c>
      <c r="B8" s="230">
        <v>44599</v>
      </c>
      <c r="C8" s="211">
        <v>0.79166666666666663</v>
      </c>
      <c r="D8" s="211" t="s">
        <v>605</v>
      </c>
      <c r="E8" s="211"/>
      <c r="F8" s="211"/>
      <c r="G8" s="438" t="s">
        <v>576</v>
      </c>
      <c r="H8" s="212" t="s">
        <v>985</v>
      </c>
      <c r="I8" s="212" t="s">
        <v>545</v>
      </c>
      <c r="J8" s="340"/>
      <c r="K8" s="239"/>
      <c r="L8" s="239">
        <v>12</v>
      </c>
      <c r="M8" s="239"/>
      <c r="N8" s="421">
        <v>2</v>
      </c>
      <c r="O8" s="422">
        <f t="shared" si="0"/>
        <v>24</v>
      </c>
      <c r="P8" s="242"/>
      <c r="Q8" s="242"/>
      <c r="R8" s="443" t="s">
        <v>1009</v>
      </c>
      <c r="S8" s="242"/>
      <c r="T8" s="242"/>
    </row>
    <row r="9" spans="1:20" s="246" customFormat="1" ht="15.6" customHeight="1">
      <c r="A9" s="226" t="s">
        <v>571</v>
      </c>
      <c r="B9" s="234">
        <v>44600</v>
      </c>
      <c r="C9" s="215">
        <v>0.77083333333333337</v>
      </c>
      <c r="D9" s="215"/>
      <c r="E9" s="215"/>
      <c r="F9" s="215" t="s">
        <v>605</v>
      </c>
      <c r="G9" s="439" t="s">
        <v>1013</v>
      </c>
      <c r="H9" s="216" t="s">
        <v>51</v>
      </c>
      <c r="I9" s="212" t="s">
        <v>115</v>
      </c>
      <c r="J9" s="340"/>
      <c r="K9" s="239"/>
      <c r="L9" s="243">
        <v>12</v>
      </c>
      <c r="M9" s="243">
        <v>3</v>
      </c>
      <c r="N9" s="422"/>
      <c r="O9" s="422">
        <f t="shared" si="0"/>
        <v>36</v>
      </c>
      <c r="P9" s="242"/>
      <c r="Q9" s="242"/>
      <c r="R9" s="442" t="s">
        <v>1010</v>
      </c>
      <c r="S9" s="242"/>
      <c r="T9" s="242"/>
    </row>
    <row r="10" spans="1:20" s="242" customFormat="1" ht="15.6" customHeight="1">
      <c r="A10" s="227" t="s">
        <v>568</v>
      </c>
      <c r="B10" s="230">
        <v>44603</v>
      </c>
      <c r="C10" s="211">
        <v>0.79166666666666663</v>
      </c>
      <c r="D10" s="211" t="s">
        <v>605</v>
      </c>
      <c r="E10" s="211"/>
      <c r="F10" s="211"/>
      <c r="G10" s="438" t="s">
        <v>1014</v>
      </c>
      <c r="H10" s="212" t="s">
        <v>963</v>
      </c>
      <c r="I10" s="212" t="s">
        <v>545</v>
      </c>
      <c r="J10" s="340" t="s">
        <v>961</v>
      </c>
      <c r="K10" s="243"/>
      <c r="L10" s="243">
        <v>32</v>
      </c>
      <c r="M10" s="243"/>
      <c r="N10" s="422">
        <v>3</v>
      </c>
      <c r="O10" s="422">
        <f t="shared" si="0"/>
        <v>96</v>
      </c>
      <c r="P10" s="246"/>
      <c r="R10" s="442" t="s">
        <v>1012</v>
      </c>
    </row>
    <row r="11" spans="1:20" s="242" customFormat="1" ht="15.6" customHeight="1">
      <c r="A11" s="227" t="s">
        <v>570</v>
      </c>
      <c r="B11" s="230">
        <v>44604</v>
      </c>
      <c r="C11" s="211">
        <v>0.33333333333333331</v>
      </c>
      <c r="D11" s="211" t="s">
        <v>605</v>
      </c>
      <c r="E11" s="211"/>
      <c r="F11" s="211"/>
      <c r="G11" s="438" t="s">
        <v>1014</v>
      </c>
      <c r="H11" s="212" t="s">
        <v>946</v>
      </c>
      <c r="I11" s="212" t="s">
        <v>545</v>
      </c>
      <c r="J11" s="340" t="s">
        <v>996</v>
      </c>
      <c r="K11" s="243"/>
      <c r="L11" s="243">
        <v>12</v>
      </c>
      <c r="M11" s="243">
        <v>8</v>
      </c>
      <c r="N11" s="422"/>
      <c r="O11" s="422">
        <f t="shared" si="0"/>
        <v>96</v>
      </c>
      <c r="R11" s="443" t="s">
        <v>1013</v>
      </c>
    </row>
    <row r="12" spans="1:20" s="242" customFormat="1" ht="15.6" customHeight="1">
      <c r="A12" s="423" t="s">
        <v>572</v>
      </c>
      <c r="B12" s="230">
        <v>44606</v>
      </c>
      <c r="C12" s="211">
        <v>0.77083333333333337</v>
      </c>
      <c r="D12" s="211"/>
      <c r="E12" s="211" t="s">
        <v>605</v>
      </c>
      <c r="F12" s="211"/>
      <c r="G12" s="438" t="s">
        <v>603</v>
      </c>
      <c r="H12" s="212" t="s">
        <v>213</v>
      </c>
      <c r="I12" s="212"/>
      <c r="J12" s="340"/>
      <c r="K12" s="243"/>
      <c r="L12" s="243">
        <v>12</v>
      </c>
      <c r="M12" s="243"/>
      <c r="N12" s="422">
        <v>3</v>
      </c>
      <c r="O12" s="422">
        <f t="shared" si="0"/>
        <v>36</v>
      </c>
      <c r="R12" s="442" t="s">
        <v>1011</v>
      </c>
    </row>
    <row r="13" spans="1:20" s="242" customFormat="1" ht="15.6" customHeight="1">
      <c r="A13" s="227" t="s">
        <v>570</v>
      </c>
      <c r="B13" s="230">
        <v>44618</v>
      </c>
      <c r="C13" s="211">
        <v>0.33333333333333331</v>
      </c>
      <c r="D13" s="211" t="s">
        <v>605</v>
      </c>
      <c r="E13" s="211"/>
      <c r="F13" s="211"/>
      <c r="G13" s="438" t="s">
        <v>1014</v>
      </c>
      <c r="H13" s="212" t="s">
        <v>946</v>
      </c>
      <c r="I13" s="212" t="s">
        <v>545</v>
      </c>
      <c r="J13" s="340" t="s">
        <v>996</v>
      </c>
      <c r="K13" s="243"/>
      <c r="L13" s="243">
        <v>12</v>
      </c>
      <c r="M13" s="243">
        <v>8</v>
      </c>
      <c r="N13" s="422"/>
      <c r="O13" s="422">
        <f t="shared" si="0"/>
        <v>96</v>
      </c>
      <c r="R13" s="442" t="s">
        <v>576</v>
      </c>
    </row>
    <row r="14" spans="1:20" s="242" customFormat="1" ht="15.6" customHeight="1">
      <c r="A14" s="227" t="s">
        <v>568</v>
      </c>
      <c r="B14" s="230">
        <v>44624</v>
      </c>
      <c r="C14" s="211">
        <v>0.79166666666666663</v>
      </c>
      <c r="D14" s="211" t="s">
        <v>605</v>
      </c>
      <c r="E14" s="211"/>
      <c r="F14" s="211"/>
      <c r="G14" s="438" t="s">
        <v>1014</v>
      </c>
      <c r="H14" s="212" t="s">
        <v>1007</v>
      </c>
      <c r="I14" s="212" t="s">
        <v>545</v>
      </c>
      <c r="J14" s="340" t="s">
        <v>962</v>
      </c>
      <c r="K14" s="239"/>
      <c r="L14" s="239">
        <v>35</v>
      </c>
      <c r="M14" s="239"/>
      <c r="N14" s="421">
        <v>3</v>
      </c>
      <c r="O14" s="422">
        <f t="shared" si="0"/>
        <v>105</v>
      </c>
      <c r="R14" s="442" t="s">
        <v>1014</v>
      </c>
    </row>
    <row r="15" spans="1:20" s="242" customFormat="1" ht="15.6" customHeight="1">
      <c r="A15" s="227" t="s">
        <v>570</v>
      </c>
      <c r="B15" s="230">
        <v>44625</v>
      </c>
      <c r="C15" s="211">
        <v>0.33333333333333331</v>
      </c>
      <c r="D15" s="211"/>
      <c r="E15" s="211"/>
      <c r="F15" s="211" t="s">
        <v>605</v>
      </c>
      <c r="G15" s="440" t="s">
        <v>1010</v>
      </c>
      <c r="H15" s="212" t="s">
        <v>924</v>
      </c>
      <c r="I15" s="212" t="s">
        <v>993</v>
      </c>
      <c r="J15" s="340" t="s">
        <v>990</v>
      </c>
      <c r="K15" s="243"/>
      <c r="L15" s="243">
        <v>1</v>
      </c>
      <c r="M15" s="243">
        <v>56</v>
      </c>
      <c r="N15" s="422"/>
      <c r="O15" s="422">
        <f t="shared" si="0"/>
        <v>56</v>
      </c>
      <c r="P15" s="246"/>
      <c r="R15" s="443" t="s">
        <v>1015</v>
      </c>
    </row>
    <row r="16" spans="1:20" s="242" customFormat="1" ht="15.6" customHeight="1">
      <c r="A16" s="227" t="s">
        <v>572</v>
      </c>
      <c r="B16" s="230">
        <v>44627</v>
      </c>
      <c r="C16" s="211">
        <v>0.79166666666666663</v>
      </c>
      <c r="D16" s="211" t="s">
        <v>605</v>
      </c>
      <c r="E16" s="211"/>
      <c r="F16" s="211"/>
      <c r="G16" s="438" t="s">
        <v>576</v>
      </c>
      <c r="H16" s="212" t="s">
        <v>984</v>
      </c>
      <c r="I16" s="212" t="s">
        <v>545</v>
      </c>
      <c r="J16" s="340"/>
      <c r="K16" s="243"/>
      <c r="L16" s="239">
        <v>12</v>
      </c>
      <c r="M16" s="239"/>
      <c r="N16" s="421">
        <v>1</v>
      </c>
      <c r="O16" s="422">
        <f t="shared" si="0"/>
        <v>12</v>
      </c>
      <c r="R16" s="441"/>
    </row>
    <row r="17" spans="1:20" s="246" customFormat="1" ht="15.6" customHeight="1">
      <c r="A17" s="226" t="s">
        <v>568</v>
      </c>
      <c r="B17" s="234">
        <v>44631</v>
      </c>
      <c r="C17" s="215">
        <v>0.77083333333333337</v>
      </c>
      <c r="D17" s="215"/>
      <c r="E17" s="215"/>
      <c r="F17" s="215" t="s">
        <v>605</v>
      </c>
      <c r="G17" s="439" t="s">
        <v>1013</v>
      </c>
      <c r="H17" s="216" t="s">
        <v>268</v>
      </c>
      <c r="I17" s="212" t="s">
        <v>956</v>
      </c>
      <c r="J17" s="340"/>
      <c r="K17" s="239"/>
      <c r="L17" s="239">
        <v>8</v>
      </c>
      <c r="M17" s="239">
        <v>3</v>
      </c>
      <c r="N17" s="421"/>
      <c r="O17" s="422">
        <f t="shared" si="0"/>
        <v>24</v>
      </c>
      <c r="P17" s="242"/>
      <c r="Q17" s="242"/>
      <c r="R17" s="441"/>
      <c r="S17" s="242"/>
      <c r="T17" s="242"/>
    </row>
    <row r="18" spans="1:20" s="246" customFormat="1" ht="15.6" customHeight="1">
      <c r="A18" s="227" t="s">
        <v>572</v>
      </c>
      <c r="B18" s="230">
        <v>44634</v>
      </c>
      <c r="C18" s="211">
        <v>0.79166666666666663</v>
      </c>
      <c r="D18" s="211"/>
      <c r="E18" s="211"/>
      <c r="F18" s="211" t="s">
        <v>605</v>
      </c>
      <c r="G18" s="438" t="s">
        <v>1014</v>
      </c>
      <c r="H18" s="212" t="s">
        <v>982</v>
      </c>
      <c r="I18" s="212"/>
      <c r="J18" s="340" t="s">
        <v>235</v>
      </c>
      <c r="K18" s="243"/>
      <c r="L18" s="243">
        <v>10</v>
      </c>
      <c r="M18" s="243">
        <v>2</v>
      </c>
      <c r="N18" s="422"/>
      <c r="O18" s="422">
        <f t="shared" si="0"/>
        <v>20</v>
      </c>
      <c r="P18" s="247"/>
      <c r="Q18" s="247"/>
      <c r="R18" s="247"/>
      <c r="S18" s="247"/>
      <c r="T18" s="247"/>
    </row>
    <row r="19" spans="1:20" s="246" customFormat="1" ht="15.6" customHeight="1">
      <c r="A19" s="423" t="s">
        <v>572</v>
      </c>
      <c r="B19" s="230">
        <v>44641</v>
      </c>
      <c r="C19" s="211">
        <v>0.77083333333333337</v>
      </c>
      <c r="D19" s="211"/>
      <c r="E19" s="211" t="s">
        <v>605</v>
      </c>
      <c r="F19" s="211"/>
      <c r="G19" s="438" t="s">
        <v>603</v>
      </c>
      <c r="H19" s="212" t="s">
        <v>213</v>
      </c>
      <c r="I19" s="212"/>
      <c r="J19" s="340"/>
      <c r="K19" s="243"/>
      <c r="L19" s="243">
        <v>12</v>
      </c>
      <c r="M19" s="243"/>
      <c r="N19" s="422">
        <v>3</v>
      </c>
      <c r="O19" s="422">
        <f t="shared" si="0"/>
        <v>36</v>
      </c>
      <c r="P19" s="242"/>
      <c r="Q19" s="242"/>
      <c r="R19" s="242"/>
      <c r="S19" s="242"/>
      <c r="T19" s="242"/>
    </row>
    <row r="20" spans="1:20" s="246" customFormat="1" ht="15.6" customHeight="1">
      <c r="A20" s="227" t="s">
        <v>568</v>
      </c>
      <c r="B20" s="230">
        <v>44645</v>
      </c>
      <c r="C20" s="211">
        <v>0.79166666666666663</v>
      </c>
      <c r="D20" s="211" t="s">
        <v>605</v>
      </c>
      <c r="E20" s="211"/>
      <c r="F20" s="211"/>
      <c r="G20" s="438" t="s">
        <v>1014</v>
      </c>
      <c r="H20" s="212" t="s">
        <v>951</v>
      </c>
      <c r="I20" s="212" t="s">
        <v>545</v>
      </c>
      <c r="J20" s="340" t="s">
        <v>964</v>
      </c>
      <c r="K20" s="243"/>
      <c r="L20" s="243">
        <v>32</v>
      </c>
      <c r="M20" s="243"/>
      <c r="N20" s="422">
        <v>3</v>
      </c>
      <c r="O20" s="422">
        <f t="shared" si="0"/>
        <v>96</v>
      </c>
      <c r="P20" s="247"/>
      <c r="Q20" s="247"/>
      <c r="R20" s="247"/>
      <c r="S20" s="247"/>
      <c r="T20" s="247"/>
    </row>
    <row r="21" spans="1:20" s="246" customFormat="1" ht="15.6" customHeight="1">
      <c r="A21" s="226" t="s">
        <v>570</v>
      </c>
      <c r="B21" s="234">
        <v>44646</v>
      </c>
      <c r="C21" s="215">
        <v>0.33333333333333331</v>
      </c>
      <c r="D21" s="215"/>
      <c r="E21" s="215"/>
      <c r="F21" s="215" t="s">
        <v>605</v>
      </c>
      <c r="G21" s="439" t="s">
        <v>1009</v>
      </c>
      <c r="H21" s="216" t="s">
        <v>271</v>
      </c>
      <c r="I21" s="216" t="s">
        <v>547</v>
      </c>
      <c r="J21" s="340"/>
      <c r="K21" s="243"/>
      <c r="L21" s="243">
        <v>2</v>
      </c>
      <c r="M21" s="243">
        <v>4</v>
      </c>
      <c r="N21" s="422"/>
      <c r="O21" s="422">
        <f t="shared" si="0"/>
        <v>8</v>
      </c>
    </row>
    <row r="22" spans="1:20" s="242" customFormat="1" ht="15.6" customHeight="1">
      <c r="A22" s="226" t="s">
        <v>570</v>
      </c>
      <c r="B22" s="234">
        <v>44646</v>
      </c>
      <c r="C22" s="215">
        <v>0.41666666666666669</v>
      </c>
      <c r="D22" s="215" t="s">
        <v>605</v>
      </c>
      <c r="E22" s="215"/>
      <c r="F22" s="215"/>
      <c r="G22" s="438" t="s">
        <v>1008</v>
      </c>
      <c r="H22" s="216" t="s">
        <v>308</v>
      </c>
      <c r="I22" s="212" t="s">
        <v>545</v>
      </c>
      <c r="J22" s="340"/>
      <c r="K22" s="239"/>
      <c r="L22" s="239">
        <v>20</v>
      </c>
      <c r="M22" s="239">
        <v>3</v>
      </c>
      <c r="N22" s="421"/>
      <c r="O22" s="422">
        <f t="shared" si="0"/>
        <v>60</v>
      </c>
      <c r="P22" s="247"/>
      <c r="Q22" s="247"/>
      <c r="R22" s="247"/>
      <c r="S22" s="247"/>
      <c r="T22" s="247"/>
    </row>
    <row r="23" spans="1:20" s="242" customFormat="1" ht="15.6" customHeight="1">
      <c r="A23" s="227" t="s">
        <v>572</v>
      </c>
      <c r="B23" s="230">
        <v>44655</v>
      </c>
      <c r="C23" s="211">
        <v>0.79166666666666663</v>
      </c>
      <c r="D23" s="211" t="s">
        <v>605</v>
      </c>
      <c r="E23" s="211"/>
      <c r="F23" s="211"/>
      <c r="G23" s="438" t="s">
        <v>576</v>
      </c>
      <c r="H23" s="212" t="s">
        <v>954</v>
      </c>
      <c r="I23" s="212" t="s">
        <v>545</v>
      </c>
      <c r="J23" s="340"/>
      <c r="K23" s="239"/>
      <c r="L23" s="239">
        <v>12</v>
      </c>
      <c r="M23" s="239"/>
      <c r="N23" s="421">
        <v>1</v>
      </c>
      <c r="O23" s="422">
        <f t="shared" si="0"/>
        <v>12</v>
      </c>
    </row>
    <row r="24" spans="1:20" s="242" customFormat="1" ht="15.6" customHeight="1">
      <c r="A24" s="226" t="s">
        <v>570</v>
      </c>
      <c r="B24" s="234">
        <v>44660</v>
      </c>
      <c r="C24" s="215">
        <v>0.58333333333333337</v>
      </c>
      <c r="D24" s="215" t="s">
        <v>605</v>
      </c>
      <c r="E24" s="215"/>
      <c r="F24" s="215"/>
      <c r="G24" s="439" t="s">
        <v>1012</v>
      </c>
      <c r="H24" s="216" t="s">
        <v>16</v>
      </c>
      <c r="I24" s="216"/>
      <c r="J24" s="340"/>
      <c r="K24" s="239"/>
      <c r="L24" s="239">
        <v>35</v>
      </c>
      <c r="M24" s="239"/>
      <c r="N24" s="421">
        <v>2</v>
      </c>
      <c r="O24" s="422">
        <f t="shared" si="0"/>
        <v>70</v>
      </c>
    </row>
    <row r="25" spans="1:20" s="242" customFormat="1" ht="15.6" customHeight="1">
      <c r="A25" s="423" t="s">
        <v>572</v>
      </c>
      <c r="B25" s="230">
        <v>44662</v>
      </c>
      <c r="C25" s="211">
        <v>0.77083333333333337</v>
      </c>
      <c r="D25" s="211"/>
      <c r="E25" s="211" t="s">
        <v>605</v>
      </c>
      <c r="F25" s="211"/>
      <c r="G25" s="438" t="s">
        <v>603</v>
      </c>
      <c r="H25" s="212" t="s">
        <v>213</v>
      </c>
      <c r="I25" s="212"/>
      <c r="J25" s="340"/>
      <c r="K25" s="243"/>
      <c r="L25" s="243">
        <v>12</v>
      </c>
      <c r="M25" s="243"/>
      <c r="N25" s="422">
        <v>3</v>
      </c>
      <c r="O25" s="422">
        <f t="shared" si="0"/>
        <v>36</v>
      </c>
    </row>
    <row r="26" spans="1:20" s="246" customFormat="1" ht="15.6" customHeight="1">
      <c r="A26" s="227" t="s">
        <v>570</v>
      </c>
      <c r="B26" s="230">
        <v>44674</v>
      </c>
      <c r="C26" s="211">
        <v>0.58333333333333337</v>
      </c>
      <c r="D26" s="211" t="s">
        <v>605</v>
      </c>
      <c r="E26" s="211"/>
      <c r="F26" s="211"/>
      <c r="G26" s="438" t="s">
        <v>1011</v>
      </c>
      <c r="H26" s="212" t="s">
        <v>950</v>
      </c>
      <c r="I26" s="212" t="s">
        <v>545</v>
      </c>
      <c r="J26" s="340" t="s">
        <v>349</v>
      </c>
      <c r="K26" s="243"/>
      <c r="L26" s="243">
        <v>35</v>
      </c>
      <c r="M26" s="243"/>
      <c r="N26" s="422">
        <v>3</v>
      </c>
      <c r="O26" s="422">
        <f t="shared" si="0"/>
        <v>105</v>
      </c>
      <c r="P26" s="242"/>
      <c r="Q26" s="242"/>
      <c r="R26" s="242"/>
      <c r="S26" s="242"/>
      <c r="T26" s="242"/>
    </row>
    <row r="27" spans="1:20" s="246" customFormat="1" ht="15.6" customHeight="1">
      <c r="A27" s="227" t="s">
        <v>570</v>
      </c>
      <c r="B27" s="230">
        <v>44681</v>
      </c>
      <c r="C27" s="211">
        <v>0.75</v>
      </c>
      <c r="D27" s="211" t="s">
        <v>605</v>
      </c>
      <c r="E27" s="211"/>
      <c r="F27" s="211"/>
      <c r="G27" s="438" t="s">
        <v>1015</v>
      </c>
      <c r="H27" s="212" t="s">
        <v>408</v>
      </c>
      <c r="I27" s="212" t="s">
        <v>545</v>
      </c>
      <c r="J27" s="340"/>
      <c r="K27" s="243"/>
      <c r="L27" s="243">
        <v>32</v>
      </c>
      <c r="M27" s="243">
        <v>2</v>
      </c>
      <c r="N27" s="422"/>
      <c r="O27" s="422">
        <f t="shared" si="0"/>
        <v>64</v>
      </c>
      <c r="P27" s="242"/>
      <c r="Q27" s="242"/>
      <c r="R27" s="242"/>
      <c r="S27" s="242"/>
      <c r="T27" s="242"/>
    </row>
    <row r="28" spans="1:20" s="246" customFormat="1" ht="15.6" customHeight="1">
      <c r="A28" s="227" t="s">
        <v>570</v>
      </c>
      <c r="B28" s="230">
        <v>44681</v>
      </c>
      <c r="C28" s="211"/>
      <c r="D28" s="211"/>
      <c r="E28" s="211"/>
      <c r="F28" s="211" t="s">
        <v>605</v>
      </c>
      <c r="G28" s="438" t="s">
        <v>1012</v>
      </c>
      <c r="H28" s="212" t="s">
        <v>921</v>
      </c>
      <c r="I28" s="212"/>
      <c r="J28" s="340"/>
      <c r="K28" s="243"/>
      <c r="L28" s="243">
        <v>4</v>
      </c>
      <c r="M28" s="243">
        <v>4</v>
      </c>
      <c r="N28" s="422"/>
      <c r="O28" s="422">
        <f t="shared" si="0"/>
        <v>16</v>
      </c>
      <c r="P28" s="242"/>
      <c r="Q28" s="242"/>
      <c r="R28" s="242"/>
      <c r="S28" s="242"/>
      <c r="T28" s="242"/>
    </row>
    <row r="29" spans="1:20" s="246" customFormat="1" ht="15.6" customHeight="1">
      <c r="A29" s="227" t="s">
        <v>572</v>
      </c>
      <c r="B29" s="230">
        <v>44683</v>
      </c>
      <c r="C29" s="211">
        <v>0.33333333333333331</v>
      </c>
      <c r="D29" s="211"/>
      <c r="E29" s="211"/>
      <c r="F29" s="211"/>
      <c r="G29" s="440" t="s">
        <v>1010</v>
      </c>
      <c r="H29" s="212" t="s">
        <v>1006</v>
      </c>
      <c r="I29" s="212" t="s">
        <v>299</v>
      </c>
      <c r="J29" s="340" t="s">
        <v>371</v>
      </c>
      <c r="K29" s="243"/>
      <c r="L29" s="243">
        <v>1</v>
      </c>
      <c r="M29" s="243">
        <v>40</v>
      </c>
      <c r="N29" s="422"/>
      <c r="O29" s="422">
        <f t="shared" si="0"/>
        <v>40</v>
      </c>
      <c r="P29" s="242"/>
      <c r="Q29" s="242"/>
      <c r="R29" s="242"/>
      <c r="S29" s="242"/>
      <c r="T29" s="242"/>
    </row>
    <row r="30" spans="1:20" s="242" customFormat="1" ht="15.6" customHeight="1">
      <c r="A30" s="227" t="s">
        <v>572</v>
      </c>
      <c r="B30" s="230">
        <v>44683</v>
      </c>
      <c r="C30" s="211">
        <v>0.79166666666666663</v>
      </c>
      <c r="D30" s="211" t="s">
        <v>605</v>
      </c>
      <c r="E30" s="211"/>
      <c r="F30" s="211"/>
      <c r="G30" s="438" t="s">
        <v>576</v>
      </c>
      <c r="H30" s="212" t="s">
        <v>986</v>
      </c>
      <c r="I30" s="212" t="s">
        <v>545</v>
      </c>
      <c r="J30" s="340"/>
      <c r="K30" s="239"/>
      <c r="L30" s="239">
        <v>12</v>
      </c>
      <c r="M30" s="239"/>
      <c r="N30" s="421">
        <v>1</v>
      </c>
      <c r="O30" s="422">
        <f t="shared" si="0"/>
        <v>12</v>
      </c>
    </row>
    <row r="31" spans="1:20" s="242" customFormat="1" ht="15.6" customHeight="1">
      <c r="A31" s="426"/>
      <c r="B31" s="237">
        <v>44683</v>
      </c>
      <c r="C31" s="211"/>
      <c r="D31" s="211" t="s">
        <v>605</v>
      </c>
      <c r="E31" s="211"/>
      <c r="F31" s="211"/>
      <c r="G31" s="438" t="s">
        <v>588</v>
      </c>
      <c r="H31" s="212" t="s">
        <v>619</v>
      </c>
      <c r="I31" s="212"/>
      <c r="J31" s="340"/>
      <c r="K31" s="239"/>
      <c r="L31" s="239">
        <v>25</v>
      </c>
      <c r="M31" s="239"/>
      <c r="N31" s="421">
        <v>2</v>
      </c>
      <c r="O31" s="422">
        <f t="shared" si="0"/>
        <v>50</v>
      </c>
    </row>
    <row r="32" spans="1:20" s="242" customFormat="1" ht="15.6" customHeight="1">
      <c r="A32" s="227" t="s">
        <v>571</v>
      </c>
      <c r="B32" s="234">
        <v>44691</v>
      </c>
      <c r="C32" s="211">
        <v>0.41666666666666669</v>
      </c>
      <c r="D32" s="211"/>
      <c r="E32" s="211"/>
      <c r="F32" s="211" t="s">
        <v>605</v>
      </c>
      <c r="G32" s="438" t="s">
        <v>1014</v>
      </c>
      <c r="H32" s="212" t="s">
        <v>602</v>
      </c>
      <c r="I32" s="212" t="s">
        <v>545</v>
      </c>
      <c r="J32" s="340" t="s">
        <v>340</v>
      </c>
      <c r="K32" s="243"/>
      <c r="L32" s="243">
        <v>3</v>
      </c>
      <c r="M32" s="243">
        <v>6</v>
      </c>
      <c r="N32" s="422"/>
      <c r="O32" s="422">
        <f t="shared" si="0"/>
        <v>18</v>
      </c>
      <c r="P32" s="247"/>
      <c r="Q32" s="247"/>
      <c r="R32" s="247"/>
      <c r="S32" s="247"/>
      <c r="T32" s="247"/>
    </row>
    <row r="33" spans="1:20" s="242" customFormat="1" ht="15.6" customHeight="1">
      <c r="A33" s="227" t="s">
        <v>568</v>
      </c>
      <c r="B33" s="230">
        <v>44694</v>
      </c>
      <c r="C33" s="211">
        <v>0.3125</v>
      </c>
      <c r="D33" s="211"/>
      <c r="E33" s="211"/>
      <c r="F33" s="211" t="s">
        <v>605</v>
      </c>
      <c r="G33" s="438" t="s">
        <v>1014</v>
      </c>
      <c r="H33" s="212" t="s">
        <v>211</v>
      </c>
      <c r="I33" s="212"/>
      <c r="J33" s="340" t="s">
        <v>91</v>
      </c>
      <c r="K33" s="239"/>
      <c r="L33" s="239">
        <v>12</v>
      </c>
      <c r="M33" s="239"/>
      <c r="N33" s="421">
        <v>2</v>
      </c>
      <c r="O33" s="422">
        <f t="shared" si="0"/>
        <v>24</v>
      </c>
      <c r="P33" s="247"/>
      <c r="Q33" s="247"/>
      <c r="R33" s="247"/>
      <c r="S33" s="247"/>
      <c r="T33" s="247"/>
    </row>
    <row r="34" spans="1:20" s="242" customFormat="1" ht="15.6" customHeight="1">
      <c r="A34" s="226" t="s">
        <v>570</v>
      </c>
      <c r="B34" s="237">
        <v>44695</v>
      </c>
      <c r="C34" s="211">
        <v>0.33333333333333331</v>
      </c>
      <c r="D34" s="215"/>
      <c r="E34" s="215"/>
      <c r="F34" s="215" t="s">
        <v>605</v>
      </c>
      <c r="G34" s="439" t="s">
        <v>1012</v>
      </c>
      <c r="H34" s="216" t="s">
        <v>19</v>
      </c>
      <c r="I34" s="212" t="s">
        <v>545</v>
      </c>
      <c r="J34" s="340"/>
      <c r="K34" s="239"/>
      <c r="L34" s="243">
        <v>20</v>
      </c>
      <c r="M34" s="243"/>
      <c r="N34" s="422">
        <v>2</v>
      </c>
      <c r="O34" s="422">
        <f t="shared" si="0"/>
        <v>40</v>
      </c>
      <c r="Q34" s="246"/>
      <c r="R34" s="246"/>
      <c r="S34" s="246"/>
      <c r="T34" s="246"/>
    </row>
    <row r="35" spans="1:20" s="246" customFormat="1" ht="15.6" customHeight="1">
      <c r="A35" s="227" t="s">
        <v>584</v>
      </c>
      <c r="B35" s="230">
        <v>44696</v>
      </c>
      <c r="C35" s="211">
        <v>0.3125</v>
      </c>
      <c r="D35" s="211" t="s">
        <v>605</v>
      </c>
      <c r="E35" s="211"/>
      <c r="F35" s="211"/>
      <c r="G35" s="438" t="s">
        <v>1012</v>
      </c>
      <c r="H35" s="212" t="s">
        <v>966</v>
      </c>
      <c r="I35" s="212"/>
      <c r="J35" s="340" t="s">
        <v>965</v>
      </c>
      <c r="K35" s="243"/>
      <c r="L35" s="243">
        <v>35</v>
      </c>
      <c r="M35" s="243"/>
      <c r="N35" s="422">
        <v>3</v>
      </c>
      <c r="O35" s="422">
        <f t="shared" si="0"/>
        <v>105</v>
      </c>
      <c r="P35" s="242"/>
      <c r="Q35" s="242"/>
      <c r="R35" s="242"/>
      <c r="S35" s="242"/>
      <c r="T35" s="242"/>
    </row>
    <row r="36" spans="1:20" s="242" customFormat="1" ht="15.6" customHeight="1">
      <c r="A36" s="423" t="s">
        <v>572</v>
      </c>
      <c r="B36" s="230">
        <v>44697</v>
      </c>
      <c r="C36" s="211">
        <v>0.77083333333333337</v>
      </c>
      <c r="D36" s="211"/>
      <c r="E36" s="211" t="s">
        <v>605</v>
      </c>
      <c r="F36" s="211"/>
      <c r="G36" s="438" t="s">
        <v>603</v>
      </c>
      <c r="H36" s="212" t="s">
        <v>213</v>
      </c>
      <c r="I36" s="212"/>
      <c r="J36" s="340"/>
      <c r="K36" s="243"/>
      <c r="L36" s="243">
        <v>12</v>
      </c>
      <c r="M36" s="243"/>
      <c r="N36" s="422">
        <v>3</v>
      </c>
      <c r="O36" s="422">
        <f t="shared" si="0"/>
        <v>36</v>
      </c>
    </row>
    <row r="37" spans="1:20" s="242" customFormat="1" ht="15.6" customHeight="1">
      <c r="A37" s="226" t="s">
        <v>571</v>
      </c>
      <c r="B37" s="234">
        <v>44698</v>
      </c>
      <c r="C37" s="215">
        <v>0.77083333333333337</v>
      </c>
      <c r="D37" s="215"/>
      <c r="E37" s="215"/>
      <c r="F37" s="215" t="s">
        <v>605</v>
      </c>
      <c r="G37" s="439" t="s">
        <v>1013</v>
      </c>
      <c r="H37" s="216" t="s">
        <v>51</v>
      </c>
      <c r="I37" s="216" t="s">
        <v>423</v>
      </c>
      <c r="J37" s="340"/>
      <c r="K37" s="243"/>
      <c r="L37" s="243">
        <v>2</v>
      </c>
      <c r="M37" s="243">
        <v>3</v>
      </c>
      <c r="N37" s="422"/>
      <c r="O37" s="422">
        <f t="shared" ref="O37:O69" si="1">SUM(L37*M37+L37*N37)</f>
        <v>6</v>
      </c>
    </row>
    <row r="38" spans="1:20" s="242" customFormat="1" ht="15.6" customHeight="1">
      <c r="A38" s="227" t="s">
        <v>572</v>
      </c>
      <c r="B38" s="230">
        <v>44704</v>
      </c>
      <c r="C38" s="211">
        <v>0.79166666666666663</v>
      </c>
      <c r="D38" s="211"/>
      <c r="E38" s="211"/>
      <c r="F38" s="211" t="s">
        <v>605</v>
      </c>
      <c r="G38" s="439" t="s">
        <v>1013</v>
      </c>
      <c r="H38" s="212" t="s">
        <v>210</v>
      </c>
      <c r="I38" s="212" t="s">
        <v>545</v>
      </c>
      <c r="J38" s="340"/>
      <c r="K38" s="243"/>
      <c r="L38" s="243">
        <v>12</v>
      </c>
      <c r="M38" s="243">
        <v>2</v>
      </c>
      <c r="N38" s="422"/>
      <c r="O38" s="422">
        <f t="shared" si="1"/>
        <v>24</v>
      </c>
      <c r="P38" s="247"/>
      <c r="Q38" s="247"/>
      <c r="R38" s="247"/>
      <c r="S38" s="247"/>
      <c r="T38" s="247"/>
    </row>
    <row r="39" spans="1:20" s="246" customFormat="1" ht="15.6" customHeight="1">
      <c r="A39" s="227" t="s">
        <v>584</v>
      </c>
      <c r="B39" s="230">
        <v>44710</v>
      </c>
      <c r="C39" s="211">
        <v>0.3125</v>
      </c>
      <c r="D39" s="211" t="s">
        <v>605</v>
      </c>
      <c r="E39" s="211"/>
      <c r="F39" s="211"/>
      <c r="G39" s="438" t="s">
        <v>588</v>
      </c>
      <c r="H39" s="212" t="s">
        <v>435</v>
      </c>
      <c r="I39" s="212" t="s">
        <v>967</v>
      </c>
      <c r="J39" s="340" t="s">
        <v>121</v>
      </c>
      <c r="K39" s="243"/>
      <c r="L39" s="243">
        <v>32</v>
      </c>
      <c r="M39" s="243"/>
      <c r="N39" s="422">
        <v>3</v>
      </c>
      <c r="O39" s="422">
        <f t="shared" si="1"/>
        <v>96</v>
      </c>
      <c r="P39" s="247"/>
      <c r="Q39" s="247"/>
      <c r="R39" s="247"/>
      <c r="S39" s="247"/>
      <c r="T39" s="247"/>
    </row>
    <row r="40" spans="1:20" s="246" customFormat="1" ht="15.6" customHeight="1">
      <c r="A40" s="227" t="s">
        <v>570</v>
      </c>
      <c r="B40" s="230">
        <v>44716</v>
      </c>
      <c r="C40" s="211">
        <v>0.33333333333333331</v>
      </c>
      <c r="D40" s="211"/>
      <c r="E40" s="211"/>
      <c r="F40" s="211" t="s">
        <v>605</v>
      </c>
      <c r="G40" s="440" t="s">
        <v>1010</v>
      </c>
      <c r="H40" s="212" t="s">
        <v>27</v>
      </c>
      <c r="I40" s="212" t="s">
        <v>992</v>
      </c>
      <c r="J40" s="340"/>
      <c r="K40" s="243"/>
      <c r="L40" s="243">
        <v>1</v>
      </c>
      <c r="M40" s="243">
        <v>32</v>
      </c>
      <c r="N40" s="422"/>
      <c r="O40" s="422">
        <f t="shared" si="1"/>
        <v>32</v>
      </c>
      <c r="P40" s="247"/>
      <c r="Q40" s="247"/>
      <c r="R40" s="247"/>
      <c r="S40" s="247"/>
      <c r="T40" s="247"/>
    </row>
    <row r="41" spans="1:20" s="242" customFormat="1" ht="15.6" customHeight="1">
      <c r="A41" s="226" t="s">
        <v>570</v>
      </c>
      <c r="B41" s="234">
        <v>44723</v>
      </c>
      <c r="C41" s="215">
        <v>0.33333333333333331</v>
      </c>
      <c r="D41" s="215"/>
      <c r="E41" s="215"/>
      <c r="F41" s="215" t="s">
        <v>605</v>
      </c>
      <c r="G41" s="439" t="s">
        <v>1009</v>
      </c>
      <c r="H41" s="216" t="s">
        <v>272</v>
      </c>
      <c r="I41" s="216" t="s">
        <v>562</v>
      </c>
      <c r="J41" s="340"/>
      <c r="K41" s="239"/>
      <c r="L41" s="239">
        <v>3</v>
      </c>
      <c r="M41" s="239">
        <v>3</v>
      </c>
      <c r="N41" s="421"/>
      <c r="O41" s="422">
        <f t="shared" si="1"/>
        <v>9</v>
      </c>
    </row>
    <row r="42" spans="1:20" s="242" customFormat="1" ht="15.6" customHeight="1">
      <c r="A42" s="227" t="s">
        <v>570</v>
      </c>
      <c r="B42" s="230">
        <v>44723</v>
      </c>
      <c r="C42" s="211">
        <v>0.58333333333333337</v>
      </c>
      <c r="D42" s="211" t="s">
        <v>605</v>
      </c>
      <c r="E42" s="211"/>
      <c r="F42" s="211"/>
      <c r="G42" s="438" t="s">
        <v>1011</v>
      </c>
      <c r="H42" s="212" t="s">
        <v>970</v>
      </c>
      <c r="I42" s="212"/>
      <c r="J42" s="340" t="s">
        <v>971</v>
      </c>
      <c r="K42" s="243"/>
      <c r="L42" s="243">
        <v>32</v>
      </c>
      <c r="M42" s="243"/>
      <c r="N42" s="422">
        <v>3</v>
      </c>
      <c r="O42" s="422">
        <f t="shared" si="1"/>
        <v>96</v>
      </c>
    </row>
    <row r="43" spans="1:20" s="242" customFormat="1" ht="15.6" customHeight="1">
      <c r="A43" s="227" t="s">
        <v>601</v>
      </c>
      <c r="B43" s="230">
        <v>44734</v>
      </c>
      <c r="C43" s="211">
        <v>0.66666666666666663</v>
      </c>
      <c r="D43" s="211" t="s">
        <v>605</v>
      </c>
      <c r="E43" s="211"/>
      <c r="F43" s="211"/>
      <c r="G43" s="438" t="s">
        <v>576</v>
      </c>
      <c r="H43" s="212" t="s">
        <v>1005</v>
      </c>
      <c r="I43" s="212" t="s">
        <v>545</v>
      </c>
      <c r="J43" s="340"/>
      <c r="K43" s="243"/>
      <c r="L43" s="243">
        <v>32</v>
      </c>
      <c r="M43" s="243">
        <v>3</v>
      </c>
      <c r="N43" s="422"/>
      <c r="O43" s="422">
        <f t="shared" ref="O43:O44" si="2">SUM(L43*M43+L43*N43)</f>
        <v>96</v>
      </c>
    </row>
    <row r="44" spans="1:20" s="242" customFormat="1" ht="15.6" customHeight="1">
      <c r="A44" s="227" t="s">
        <v>569</v>
      </c>
      <c r="B44" s="230">
        <v>44735</v>
      </c>
      <c r="C44" s="211">
        <v>0.375</v>
      </c>
      <c r="D44" s="211" t="s">
        <v>605</v>
      </c>
      <c r="E44" s="211"/>
      <c r="F44" s="211"/>
      <c r="G44" s="438" t="s">
        <v>1008</v>
      </c>
      <c r="H44" s="212" t="s">
        <v>1002</v>
      </c>
      <c r="I44" s="212" t="s">
        <v>997</v>
      </c>
      <c r="J44" s="340"/>
      <c r="K44" s="243"/>
      <c r="L44" s="243">
        <v>32</v>
      </c>
      <c r="M44" s="243">
        <v>10</v>
      </c>
      <c r="N44" s="422"/>
      <c r="O44" s="422">
        <f t="shared" si="2"/>
        <v>320</v>
      </c>
    </row>
    <row r="45" spans="1:20" s="242" customFormat="1" ht="15.6" customHeight="1">
      <c r="A45" s="226" t="s">
        <v>568</v>
      </c>
      <c r="B45" s="234">
        <v>44736</v>
      </c>
      <c r="C45" s="215">
        <v>0.75</v>
      </c>
      <c r="D45" s="215" t="s">
        <v>605</v>
      </c>
      <c r="E45" s="215"/>
      <c r="F45" s="215"/>
      <c r="G45" s="439" t="s">
        <v>1015</v>
      </c>
      <c r="H45" s="216" t="s">
        <v>948</v>
      </c>
      <c r="I45" s="216" t="s">
        <v>997</v>
      </c>
      <c r="J45" s="340"/>
      <c r="K45" s="243"/>
      <c r="L45" s="243">
        <v>40</v>
      </c>
      <c r="M45" s="243">
        <v>3</v>
      </c>
      <c r="N45" s="422"/>
      <c r="O45" s="422">
        <f t="shared" si="1"/>
        <v>120</v>
      </c>
    </row>
    <row r="46" spans="1:20" s="242" customFormat="1" ht="15.6" customHeight="1">
      <c r="A46" s="226" t="s">
        <v>570</v>
      </c>
      <c r="B46" s="234">
        <v>44737</v>
      </c>
      <c r="C46" s="215">
        <v>0.41666666666666669</v>
      </c>
      <c r="D46" s="215" t="s">
        <v>605</v>
      </c>
      <c r="E46" s="215"/>
      <c r="F46" s="215"/>
      <c r="G46" s="439" t="s">
        <v>1013</v>
      </c>
      <c r="H46" s="216" t="s">
        <v>949</v>
      </c>
      <c r="I46" s="216" t="s">
        <v>997</v>
      </c>
      <c r="J46" s="340"/>
      <c r="K46" s="243"/>
      <c r="L46" s="243">
        <v>40</v>
      </c>
      <c r="M46" s="243">
        <v>4</v>
      </c>
      <c r="N46" s="422"/>
      <c r="O46" s="422">
        <f t="shared" si="1"/>
        <v>160</v>
      </c>
    </row>
    <row r="47" spans="1:20" s="242" customFormat="1" ht="15.6" customHeight="1">
      <c r="A47" s="226" t="s">
        <v>570</v>
      </c>
      <c r="B47" s="234">
        <v>44737</v>
      </c>
      <c r="C47" s="215">
        <v>0.75</v>
      </c>
      <c r="D47" s="215" t="s">
        <v>605</v>
      </c>
      <c r="E47" s="215"/>
      <c r="F47" s="215"/>
      <c r="G47" s="438" t="s">
        <v>1008</v>
      </c>
      <c r="H47" s="216" t="s">
        <v>958</v>
      </c>
      <c r="I47" s="216" t="s">
        <v>997</v>
      </c>
      <c r="J47" s="340"/>
      <c r="K47" s="243"/>
      <c r="L47" s="243">
        <v>40</v>
      </c>
      <c r="M47" s="243">
        <v>12</v>
      </c>
      <c r="N47" s="422"/>
      <c r="O47" s="422">
        <f t="shared" si="1"/>
        <v>480</v>
      </c>
    </row>
    <row r="48" spans="1:20" s="242" customFormat="1" ht="15.6" customHeight="1">
      <c r="A48" s="226" t="s">
        <v>584</v>
      </c>
      <c r="B48" s="234">
        <v>44738</v>
      </c>
      <c r="C48" s="215">
        <v>0.4375</v>
      </c>
      <c r="D48" s="215" t="s">
        <v>605</v>
      </c>
      <c r="E48" s="215"/>
      <c r="F48" s="215"/>
      <c r="G48" s="438" t="s">
        <v>1008</v>
      </c>
      <c r="H48" s="216" t="s">
        <v>1003</v>
      </c>
      <c r="I48" s="216" t="s">
        <v>997</v>
      </c>
      <c r="J48" s="340"/>
      <c r="K48" s="243"/>
      <c r="L48" s="243">
        <v>40</v>
      </c>
      <c r="M48" s="243">
        <v>8</v>
      </c>
      <c r="N48" s="422"/>
      <c r="O48" s="422">
        <f t="shared" si="1"/>
        <v>320</v>
      </c>
    </row>
    <row r="49" spans="1:20" s="242" customFormat="1" ht="15.6" customHeight="1">
      <c r="A49" s="226" t="s">
        <v>572</v>
      </c>
      <c r="B49" s="234">
        <v>44739</v>
      </c>
      <c r="C49" s="215">
        <v>0.375</v>
      </c>
      <c r="D49" s="215" t="s">
        <v>605</v>
      </c>
      <c r="E49" s="215"/>
      <c r="F49" s="215"/>
      <c r="G49" s="438" t="s">
        <v>576</v>
      </c>
      <c r="H49" s="216" t="s">
        <v>1004</v>
      </c>
      <c r="I49" s="216" t="s">
        <v>545</v>
      </c>
      <c r="J49" s="340"/>
      <c r="K49" s="239"/>
      <c r="L49" s="239">
        <v>12</v>
      </c>
      <c r="M49" s="239">
        <v>8</v>
      </c>
      <c r="N49" s="421"/>
      <c r="O49" s="422">
        <f t="shared" si="1"/>
        <v>96</v>
      </c>
    </row>
    <row r="50" spans="1:20" s="242" customFormat="1" ht="15.6" customHeight="1">
      <c r="A50" s="226" t="s">
        <v>572</v>
      </c>
      <c r="B50" s="234">
        <v>44753</v>
      </c>
      <c r="C50" s="215">
        <v>0.79166666666666663</v>
      </c>
      <c r="D50" s="215" t="s">
        <v>605</v>
      </c>
      <c r="E50" s="215"/>
      <c r="F50" s="215"/>
      <c r="G50" s="438" t="s">
        <v>588</v>
      </c>
      <c r="H50" s="216" t="s">
        <v>947</v>
      </c>
      <c r="I50" s="216" t="s">
        <v>973</v>
      </c>
      <c r="J50" s="340" t="s">
        <v>974</v>
      </c>
      <c r="K50" s="243"/>
      <c r="L50" s="243">
        <v>35</v>
      </c>
      <c r="M50" s="243"/>
      <c r="N50" s="422">
        <v>3</v>
      </c>
      <c r="O50" s="422">
        <f t="shared" si="1"/>
        <v>105</v>
      </c>
    </row>
    <row r="51" spans="1:20" s="242" customFormat="1" ht="15.6" customHeight="1">
      <c r="A51" s="226" t="s">
        <v>572</v>
      </c>
      <c r="B51" s="234">
        <v>44760</v>
      </c>
      <c r="C51" s="215">
        <v>0.77083333333333337</v>
      </c>
      <c r="D51" s="215"/>
      <c r="E51" s="215" t="s">
        <v>605</v>
      </c>
      <c r="F51" s="215"/>
      <c r="G51" s="438" t="s">
        <v>603</v>
      </c>
      <c r="H51" s="216" t="s">
        <v>213</v>
      </c>
      <c r="I51" s="216"/>
      <c r="J51" s="340"/>
      <c r="K51" s="243"/>
      <c r="L51" s="243">
        <v>12</v>
      </c>
      <c r="M51" s="243"/>
      <c r="N51" s="422">
        <v>3</v>
      </c>
      <c r="O51" s="422">
        <f t="shared" si="1"/>
        <v>36</v>
      </c>
    </row>
    <row r="52" spans="1:20" s="242" customFormat="1" ht="15.6" customHeight="1">
      <c r="A52" s="226" t="s">
        <v>570</v>
      </c>
      <c r="B52" s="234">
        <v>44765</v>
      </c>
      <c r="C52" s="215">
        <v>0.6875</v>
      </c>
      <c r="D52" s="215" t="s">
        <v>605</v>
      </c>
      <c r="E52" s="215"/>
      <c r="F52" s="215"/>
      <c r="G52" s="438" t="s">
        <v>1015</v>
      </c>
      <c r="H52" s="216" t="s">
        <v>36</v>
      </c>
      <c r="I52" s="216" t="s">
        <v>545</v>
      </c>
      <c r="J52" s="340"/>
      <c r="K52" s="243"/>
      <c r="L52" s="243">
        <v>35</v>
      </c>
      <c r="M52" s="243">
        <v>3</v>
      </c>
      <c r="N52" s="422"/>
      <c r="O52" s="422">
        <f t="shared" si="1"/>
        <v>105</v>
      </c>
    </row>
    <row r="53" spans="1:20" s="242" customFormat="1" ht="15.6" customHeight="1">
      <c r="A53" s="423" t="s">
        <v>572</v>
      </c>
      <c r="B53" s="230">
        <v>44767</v>
      </c>
      <c r="C53" s="211">
        <v>0.33333333333333331</v>
      </c>
      <c r="D53" s="211"/>
      <c r="E53" s="211"/>
      <c r="F53" s="211" t="s">
        <v>605</v>
      </c>
      <c r="G53" s="440" t="s">
        <v>1010</v>
      </c>
      <c r="H53" s="212" t="s">
        <v>930</v>
      </c>
      <c r="I53" s="212" t="s">
        <v>299</v>
      </c>
      <c r="J53" s="340"/>
      <c r="K53" s="243"/>
      <c r="L53" s="243">
        <v>1</v>
      </c>
      <c r="M53" s="243">
        <v>80</v>
      </c>
      <c r="N53" s="422"/>
      <c r="O53" s="422">
        <f t="shared" si="1"/>
        <v>80</v>
      </c>
    </row>
    <row r="54" spans="1:20" s="242" customFormat="1" ht="15.6" customHeight="1">
      <c r="A54" s="227" t="s">
        <v>570</v>
      </c>
      <c r="B54" s="230">
        <v>44772</v>
      </c>
      <c r="C54" s="211">
        <v>0.58333333333333337</v>
      </c>
      <c r="D54" s="211" t="s">
        <v>605</v>
      </c>
      <c r="E54" s="211"/>
      <c r="F54" s="211"/>
      <c r="G54" s="438" t="s">
        <v>1011</v>
      </c>
      <c r="H54" s="212" t="s">
        <v>968</v>
      </c>
      <c r="I54" s="212" t="s">
        <v>969</v>
      </c>
      <c r="J54" s="340" t="s">
        <v>972</v>
      </c>
      <c r="K54" s="243"/>
      <c r="L54" s="243">
        <v>35</v>
      </c>
      <c r="M54" s="243"/>
      <c r="N54" s="422">
        <v>3</v>
      </c>
      <c r="O54" s="422">
        <f t="shared" si="1"/>
        <v>105</v>
      </c>
      <c r="P54" s="246"/>
    </row>
    <row r="55" spans="1:20" s="242" customFormat="1" ht="15.6" customHeight="1">
      <c r="A55" s="227" t="s">
        <v>570</v>
      </c>
      <c r="B55" s="230">
        <v>44786</v>
      </c>
      <c r="C55" s="211">
        <v>0.33333333333333331</v>
      </c>
      <c r="D55" s="211"/>
      <c r="E55" s="211"/>
      <c r="F55" s="211" t="s">
        <v>605</v>
      </c>
      <c r="G55" s="440" t="s">
        <v>1010</v>
      </c>
      <c r="H55" s="212" t="s">
        <v>22</v>
      </c>
      <c r="I55" s="212" t="s">
        <v>995</v>
      </c>
      <c r="J55" s="340" t="s">
        <v>609</v>
      </c>
      <c r="K55" s="243"/>
      <c r="L55" s="243">
        <v>1</v>
      </c>
      <c r="M55" s="243">
        <v>32</v>
      </c>
      <c r="N55" s="422"/>
      <c r="O55" s="422">
        <f t="shared" si="1"/>
        <v>32</v>
      </c>
      <c r="P55" s="247"/>
      <c r="Q55" s="247"/>
      <c r="R55" s="247"/>
      <c r="S55" s="247"/>
      <c r="T55" s="247"/>
    </row>
    <row r="56" spans="1:20" s="242" customFormat="1" ht="15.6" customHeight="1">
      <c r="A56" s="227" t="s">
        <v>572</v>
      </c>
      <c r="B56" s="230">
        <v>44788</v>
      </c>
      <c r="C56" s="211">
        <v>0.79166666666666663</v>
      </c>
      <c r="D56" s="211" t="s">
        <v>605</v>
      </c>
      <c r="E56" s="211"/>
      <c r="F56" s="211"/>
      <c r="G56" s="438" t="s">
        <v>588</v>
      </c>
      <c r="H56" s="212" t="s">
        <v>976</v>
      </c>
      <c r="I56" s="212" t="s">
        <v>975</v>
      </c>
      <c r="J56" s="340" t="s">
        <v>80</v>
      </c>
      <c r="K56" s="243"/>
      <c r="L56" s="239">
        <v>35</v>
      </c>
      <c r="M56" s="239"/>
      <c r="N56" s="421">
        <v>3</v>
      </c>
      <c r="O56" s="422">
        <f t="shared" si="1"/>
        <v>105</v>
      </c>
    </row>
    <row r="57" spans="1:20" s="242" customFormat="1" ht="15.6" customHeight="1">
      <c r="A57" s="423" t="s">
        <v>572</v>
      </c>
      <c r="B57" s="230">
        <v>44795</v>
      </c>
      <c r="C57" s="211">
        <v>0.77083333333333337</v>
      </c>
      <c r="D57" s="211"/>
      <c r="E57" s="211" t="s">
        <v>605</v>
      </c>
      <c r="F57" s="211"/>
      <c r="G57" s="438" t="s">
        <v>603</v>
      </c>
      <c r="H57" s="212" t="s">
        <v>213</v>
      </c>
      <c r="I57" s="212"/>
      <c r="J57" s="340"/>
      <c r="K57" s="243"/>
      <c r="L57" s="243">
        <v>12</v>
      </c>
      <c r="M57" s="243"/>
      <c r="N57" s="422">
        <v>3</v>
      </c>
      <c r="O57" s="422">
        <f t="shared" si="1"/>
        <v>36</v>
      </c>
    </row>
    <row r="58" spans="1:20" s="242" customFormat="1" ht="15.6" customHeight="1">
      <c r="A58" s="227" t="s">
        <v>570</v>
      </c>
      <c r="B58" s="230">
        <v>44807</v>
      </c>
      <c r="C58" s="211">
        <v>0.33333333333333331</v>
      </c>
      <c r="D58" s="211"/>
      <c r="E58" s="211"/>
      <c r="F58" s="211" t="s">
        <v>605</v>
      </c>
      <c r="G58" s="438" t="s">
        <v>1012</v>
      </c>
      <c r="H58" s="212" t="s">
        <v>30</v>
      </c>
      <c r="I58" s="212" t="s">
        <v>991</v>
      </c>
      <c r="J58" s="340" t="s">
        <v>994</v>
      </c>
      <c r="K58" s="239"/>
      <c r="L58" s="239">
        <v>1</v>
      </c>
      <c r="M58" s="239">
        <v>32</v>
      </c>
      <c r="N58" s="421"/>
      <c r="O58" s="422">
        <f t="shared" si="1"/>
        <v>32</v>
      </c>
    </row>
    <row r="59" spans="1:20" s="242" customFormat="1" ht="15.6" customHeight="1">
      <c r="A59" s="226" t="s">
        <v>584</v>
      </c>
      <c r="B59" s="234">
        <v>44808</v>
      </c>
      <c r="C59" s="215">
        <v>0.4375</v>
      </c>
      <c r="D59" s="215" t="s">
        <v>605</v>
      </c>
      <c r="E59" s="215"/>
      <c r="F59" s="215"/>
      <c r="G59" s="438" t="s">
        <v>588</v>
      </c>
      <c r="H59" s="216" t="s">
        <v>981</v>
      </c>
      <c r="I59" s="216"/>
      <c r="J59" s="340"/>
      <c r="K59" s="243"/>
      <c r="L59" s="243">
        <v>4</v>
      </c>
      <c r="M59" s="243"/>
      <c r="N59" s="422">
        <v>2</v>
      </c>
      <c r="O59" s="422">
        <f t="shared" si="1"/>
        <v>8</v>
      </c>
    </row>
    <row r="60" spans="1:20" s="242" customFormat="1" ht="15.6" customHeight="1">
      <c r="A60" s="227" t="s">
        <v>572</v>
      </c>
      <c r="B60" s="230">
        <v>44809</v>
      </c>
      <c r="C60" s="211">
        <v>0.79166666666666663</v>
      </c>
      <c r="D60" s="211" t="s">
        <v>605</v>
      </c>
      <c r="E60" s="211"/>
      <c r="F60" s="211"/>
      <c r="G60" s="438" t="s">
        <v>576</v>
      </c>
      <c r="H60" s="212" t="s">
        <v>953</v>
      </c>
      <c r="I60" s="216" t="s">
        <v>545</v>
      </c>
      <c r="J60" s="340"/>
      <c r="K60" s="239"/>
      <c r="L60" s="239">
        <v>12</v>
      </c>
      <c r="M60" s="239"/>
      <c r="N60" s="421">
        <v>1</v>
      </c>
      <c r="O60" s="422">
        <f t="shared" si="1"/>
        <v>12</v>
      </c>
    </row>
    <row r="61" spans="1:20" s="242" customFormat="1" ht="15.6" customHeight="1">
      <c r="A61" s="226" t="s">
        <v>571</v>
      </c>
      <c r="B61" s="234">
        <v>44810</v>
      </c>
      <c r="C61" s="215">
        <v>0.77083333333333337</v>
      </c>
      <c r="D61" s="215"/>
      <c r="E61" s="215"/>
      <c r="F61" s="215" t="s">
        <v>605</v>
      </c>
      <c r="G61" s="439" t="s">
        <v>1013</v>
      </c>
      <c r="H61" s="216" t="s">
        <v>51</v>
      </c>
      <c r="I61" s="216" t="s">
        <v>74</v>
      </c>
      <c r="J61" s="340"/>
      <c r="K61" s="239"/>
      <c r="L61" s="243">
        <v>2</v>
      </c>
      <c r="M61" s="243">
        <v>3</v>
      </c>
      <c r="N61" s="422"/>
      <c r="O61" s="422">
        <f t="shared" si="1"/>
        <v>6</v>
      </c>
    </row>
    <row r="62" spans="1:20" s="247" customFormat="1" ht="15.6" customHeight="1">
      <c r="A62" s="227" t="s">
        <v>584</v>
      </c>
      <c r="B62" s="230">
        <v>44815</v>
      </c>
      <c r="C62" s="211">
        <v>0.3125</v>
      </c>
      <c r="D62" s="211" t="s">
        <v>605</v>
      </c>
      <c r="E62" s="211"/>
      <c r="F62" s="211"/>
      <c r="G62" s="438" t="s">
        <v>588</v>
      </c>
      <c r="H62" s="212" t="s">
        <v>977</v>
      </c>
      <c r="I62" s="212" t="s">
        <v>978</v>
      </c>
      <c r="J62" s="340" t="s">
        <v>224</v>
      </c>
      <c r="K62" s="243"/>
      <c r="L62" s="239">
        <v>35</v>
      </c>
      <c r="M62" s="239"/>
      <c r="N62" s="421">
        <v>3</v>
      </c>
      <c r="O62" s="422">
        <f t="shared" si="1"/>
        <v>105</v>
      </c>
      <c r="P62" s="242"/>
      <c r="Q62" s="242"/>
      <c r="R62" s="242"/>
      <c r="S62" s="242"/>
      <c r="T62" s="242"/>
    </row>
    <row r="63" spans="1:20" s="242" customFormat="1" ht="15.6" customHeight="1">
      <c r="A63" s="423" t="s">
        <v>572</v>
      </c>
      <c r="B63" s="230">
        <v>44816</v>
      </c>
      <c r="C63" s="211">
        <v>0.77083333333333337</v>
      </c>
      <c r="D63" s="211"/>
      <c r="E63" s="211" t="s">
        <v>605</v>
      </c>
      <c r="F63" s="211"/>
      <c r="G63" s="438" t="s">
        <v>603</v>
      </c>
      <c r="H63" s="212" t="s">
        <v>213</v>
      </c>
      <c r="I63" s="212"/>
      <c r="J63" s="340"/>
      <c r="K63" s="243"/>
      <c r="L63" s="243">
        <v>12</v>
      </c>
      <c r="M63" s="243"/>
      <c r="N63" s="422">
        <v>3</v>
      </c>
      <c r="O63" s="422">
        <f t="shared" si="1"/>
        <v>36</v>
      </c>
    </row>
    <row r="64" spans="1:20" s="242" customFormat="1" ht="15.6" customHeight="1">
      <c r="A64" s="227" t="s">
        <v>569</v>
      </c>
      <c r="B64" s="230">
        <v>44819</v>
      </c>
      <c r="C64" s="211">
        <v>0.22916666666666666</v>
      </c>
      <c r="D64" s="211" t="s">
        <v>605</v>
      </c>
      <c r="E64" s="211"/>
      <c r="F64" s="211"/>
      <c r="G64" s="439" t="s">
        <v>1015</v>
      </c>
      <c r="H64" s="212" t="s">
        <v>928</v>
      </c>
      <c r="I64" s="212" t="s">
        <v>979</v>
      </c>
      <c r="J64" s="340"/>
      <c r="K64" s="243"/>
      <c r="L64" s="243">
        <v>32</v>
      </c>
      <c r="M64" s="243"/>
      <c r="N64" s="422"/>
      <c r="O64" s="422">
        <f t="shared" si="1"/>
        <v>0</v>
      </c>
    </row>
    <row r="65" spans="1:20" s="242" customFormat="1" ht="15.6" customHeight="1">
      <c r="A65" s="227" t="s">
        <v>959</v>
      </c>
      <c r="B65" s="230">
        <v>44827</v>
      </c>
      <c r="C65" s="211">
        <v>0.77083333333333337</v>
      </c>
      <c r="D65" s="211" t="s">
        <v>605</v>
      </c>
      <c r="E65" s="211"/>
      <c r="F65" s="211"/>
      <c r="G65" s="438" t="s">
        <v>588</v>
      </c>
      <c r="H65" s="212" t="s">
        <v>957</v>
      </c>
      <c r="I65" s="212" t="s">
        <v>269</v>
      </c>
      <c r="J65" s="340"/>
      <c r="K65" s="243"/>
      <c r="L65" s="243">
        <v>35</v>
      </c>
      <c r="M65" s="243"/>
      <c r="N65" s="422">
        <v>3</v>
      </c>
      <c r="O65" s="422">
        <f t="shared" si="1"/>
        <v>105</v>
      </c>
    </row>
    <row r="66" spans="1:20" s="242" customFormat="1" ht="15.6" customHeight="1">
      <c r="A66" s="226" t="s">
        <v>601</v>
      </c>
      <c r="B66" s="234">
        <v>44832</v>
      </c>
      <c r="C66" s="215">
        <v>0.77083333333333337</v>
      </c>
      <c r="D66" s="215"/>
      <c r="E66" s="215"/>
      <c r="F66" s="215" t="s">
        <v>605</v>
      </c>
      <c r="G66" s="439" t="s">
        <v>1013</v>
      </c>
      <c r="H66" s="216" t="s">
        <v>20</v>
      </c>
      <c r="I66" s="216"/>
      <c r="J66" s="340"/>
      <c r="K66" s="239"/>
      <c r="L66" s="239">
        <v>35</v>
      </c>
      <c r="M66" s="239">
        <v>3</v>
      </c>
      <c r="N66" s="421"/>
      <c r="O66" s="422">
        <f t="shared" si="1"/>
        <v>105</v>
      </c>
    </row>
    <row r="67" spans="1:20" s="242" customFormat="1" ht="15.6" customHeight="1">
      <c r="A67" s="227" t="s">
        <v>568</v>
      </c>
      <c r="B67" s="230">
        <v>44834</v>
      </c>
      <c r="C67" s="211">
        <v>0.75</v>
      </c>
      <c r="D67" s="211"/>
      <c r="E67" s="211"/>
      <c r="F67" s="211" t="s">
        <v>605</v>
      </c>
      <c r="G67" s="439" t="s">
        <v>1015</v>
      </c>
      <c r="H67" s="212" t="s">
        <v>43</v>
      </c>
      <c r="I67" s="212" t="s">
        <v>906</v>
      </c>
      <c r="J67" s="340"/>
      <c r="K67" s="239"/>
      <c r="L67" s="239">
        <v>8</v>
      </c>
      <c r="M67" s="239">
        <v>3</v>
      </c>
      <c r="N67" s="421"/>
      <c r="O67" s="422">
        <f t="shared" si="1"/>
        <v>24</v>
      </c>
      <c r="Q67" s="246"/>
      <c r="R67" s="246"/>
      <c r="S67" s="246"/>
      <c r="T67" s="246"/>
    </row>
    <row r="68" spans="1:20" s="242" customFormat="1" ht="15.6" customHeight="1">
      <c r="A68" s="226" t="s">
        <v>570</v>
      </c>
      <c r="B68" s="234">
        <v>44835</v>
      </c>
      <c r="C68" s="211">
        <v>0.33333333333333331</v>
      </c>
      <c r="D68" s="215"/>
      <c r="E68" s="215"/>
      <c r="F68" s="215" t="s">
        <v>605</v>
      </c>
      <c r="G68" s="439" t="s">
        <v>1009</v>
      </c>
      <c r="H68" s="216" t="s">
        <v>923</v>
      </c>
      <c r="I68" s="216" t="s">
        <v>547</v>
      </c>
      <c r="J68" s="340"/>
      <c r="K68" s="239"/>
      <c r="L68" s="239">
        <v>3</v>
      </c>
      <c r="M68" s="239">
        <v>2</v>
      </c>
      <c r="N68" s="421"/>
      <c r="O68" s="422">
        <f t="shared" si="1"/>
        <v>6</v>
      </c>
    </row>
    <row r="69" spans="1:20" s="246" customFormat="1" ht="15.6" customHeight="1">
      <c r="A69" s="226" t="s">
        <v>584</v>
      </c>
      <c r="B69" s="234">
        <v>44836</v>
      </c>
      <c r="C69" s="215">
        <v>0.5</v>
      </c>
      <c r="D69" s="215" t="s">
        <v>605</v>
      </c>
      <c r="E69" s="215"/>
      <c r="F69" s="215"/>
      <c r="G69" s="439" t="s">
        <v>1015</v>
      </c>
      <c r="H69" s="216" t="s">
        <v>201</v>
      </c>
      <c r="I69" s="216" t="s">
        <v>545</v>
      </c>
      <c r="J69" s="340"/>
      <c r="K69" s="239"/>
      <c r="L69" s="239">
        <v>40</v>
      </c>
      <c r="M69" s="239">
        <v>3</v>
      </c>
      <c r="N69" s="421"/>
      <c r="O69" s="422">
        <f t="shared" si="1"/>
        <v>120</v>
      </c>
      <c r="P69" s="247"/>
      <c r="Q69" s="247"/>
      <c r="R69" s="247"/>
      <c r="S69" s="247"/>
      <c r="T69" s="247"/>
    </row>
    <row r="70" spans="1:20" s="242" customFormat="1" ht="15.6" customHeight="1">
      <c r="A70" s="227" t="s">
        <v>704</v>
      </c>
      <c r="B70" s="230" t="s">
        <v>999</v>
      </c>
      <c r="C70" s="211"/>
      <c r="D70" s="211"/>
      <c r="E70" s="211"/>
      <c r="F70" s="211" t="s">
        <v>605</v>
      </c>
      <c r="G70" s="438" t="s">
        <v>1012</v>
      </c>
      <c r="H70" s="212" t="s">
        <v>998</v>
      </c>
      <c r="I70" s="212" t="s">
        <v>1000</v>
      </c>
      <c r="J70" s="340" t="s">
        <v>1001</v>
      </c>
      <c r="K70" s="243"/>
      <c r="L70" s="243">
        <v>9</v>
      </c>
      <c r="M70" s="243">
        <v>48</v>
      </c>
      <c r="N70" s="422"/>
      <c r="O70" s="422">
        <f t="shared" ref="O70" si="3">SUM(L70*M70+L70*N70)</f>
        <v>432</v>
      </c>
    </row>
    <row r="71" spans="1:20" s="242" customFormat="1" ht="15.6" customHeight="1">
      <c r="A71" s="226" t="s">
        <v>570</v>
      </c>
      <c r="B71" s="234">
        <v>44842</v>
      </c>
      <c r="C71" s="215">
        <v>0.33333333333333331</v>
      </c>
      <c r="D71" s="215"/>
      <c r="E71" s="215"/>
      <c r="F71" s="215" t="s">
        <v>605</v>
      </c>
      <c r="G71" s="439" t="s">
        <v>1009</v>
      </c>
      <c r="H71" s="216" t="s">
        <v>426</v>
      </c>
      <c r="I71" s="216" t="s">
        <v>545</v>
      </c>
      <c r="J71" s="340"/>
      <c r="K71" s="243"/>
      <c r="L71" s="243">
        <v>3</v>
      </c>
      <c r="M71" s="243">
        <v>6</v>
      </c>
      <c r="N71" s="422"/>
      <c r="O71" s="422">
        <f>SUM(L71*M71+L71*N71)</f>
        <v>18</v>
      </c>
      <c r="P71" s="247"/>
      <c r="Q71" s="247"/>
      <c r="R71" s="247"/>
      <c r="S71" s="247"/>
      <c r="T71" s="247"/>
    </row>
    <row r="72" spans="1:20" s="242" customFormat="1" ht="15.6" customHeight="1">
      <c r="A72" s="227" t="s">
        <v>570</v>
      </c>
      <c r="B72" s="447">
        <v>44849</v>
      </c>
      <c r="C72" s="211">
        <v>0.54166666666666663</v>
      </c>
      <c r="D72" s="211" t="s">
        <v>605</v>
      </c>
      <c r="E72" s="211"/>
      <c r="F72" s="211"/>
      <c r="G72" s="438" t="s">
        <v>576</v>
      </c>
      <c r="H72" s="212" t="s">
        <v>955</v>
      </c>
      <c r="I72" s="216" t="s">
        <v>545</v>
      </c>
      <c r="J72" s="340"/>
      <c r="K72" s="239"/>
      <c r="L72" s="239">
        <v>12</v>
      </c>
      <c r="M72" s="239"/>
      <c r="N72" s="421">
        <v>1</v>
      </c>
      <c r="O72" s="422">
        <f>SUM(L72*M72+L72*N72)</f>
        <v>12</v>
      </c>
    </row>
    <row r="73" spans="1:20" s="242" customFormat="1" ht="15.6" customHeight="1">
      <c r="A73" s="226" t="s">
        <v>570</v>
      </c>
      <c r="B73" s="448">
        <v>44849</v>
      </c>
      <c r="C73" s="215">
        <v>0.54166666666666663</v>
      </c>
      <c r="D73" s="215" t="s">
        <v>605</v>
      </c>
      <c r="E73" s="215"/>
      <c r="F73" s="215"/>
      <c r="G73" s="439" t="s">
        <v>1012</v>
      </c>
      <c r="H73" s="216" t="s">
        <v>47</v>
      </c>
      <c r="I73" s="216"/>
      <c r="J73" s="340"/>
      <c r="K73" s="345"/>
      <c r="L73" s="239">
        <v>35</v>
      </c>
      <c r="M73" s="239"/>
      <c r="N73" s="421">
        <v>4</v>
      </c>
      <c r="O73" s="422">
        <f>SUM(L73*M73+L73*N73)</f>
        <v>140</v>
      </c>
    </row>
    <row r="74" spans="1:20" s="242" customFormat="1" ht="15.6" customHeight="1">
      <c r="A74" s="423" t="s">
        <v>572</v>
      </c>
      <c r="B74" s="230">
        <v>44851</v>
      </c>
      <c r="C74" s="211">
        <v>0.77083333333333337</v>
      </c>
      <c r="D74" s="211"/>
      <c r="E74" s="211" t="s">
        <v>605</v>
      </c>
      <c r="F74" s="211"/>
      <c r="G74" s="438" t="s">
        <v>603</v>
      </c>
      <c r="H74" s="212" t="s">
        <v>505</v>
      </c>
      <c r="I74" s="212"/>
      <c r="J74" s="340"/>
      <c r="K74" s="243"/>
      <c r="L74" s="243">
        <v>12</v>
      </c>
      <c r="M74" s="243"/>
      <c r="N74" s="422">
        <v>3</v>
      </c>
      <c r="O74" s="422">
        <f>SUM(L74*M74+L74*N74)</f>
        <v>36</v>
      </c>
      <c r="P74" s="247"/>
      <c r="Q74" s="247"/>
      <c r="R74" s="247"/>
      <c r="S74" s="247"/>
      <c r="T74" s="247"/>
    </row>
    <row r="75" spans="1:20" s="242" customFormat="1" ht="15.6" customHeight="1">
      <c r="A75" s="226" t="s">
        <v>570</v>
      </c>
      <c r="B75" s="234">
        <v>44863</v>
      </c>
      <c r="C75" s="215">
        <v>0.79166666666666663</v>
      </c>
      <c r="D75" s="215" t="s">
        <v>605</v>
      </c>
      <c r="E75" s="215"/>
      <c r="F75" s="215"/>
      <c r="G75" s="439" t="s">
        <v>1015</v>
      </c>
      <c r="H75" s="216" t="s">
        <v>296</v>
      </c>
      <c r="I75" s="216" t="s">
        <v>545</v>
      </c>
      <c r="J75" s="340"/>
      <c r="K75" s="239"/>
      <c r="L75" s="239">
        <v>35</v>
      </c>
      <c r="M75" s="239">
        <v>3</v>
      </c>
      <c r="N75" s="421"/>
      <c r="O75" s="422">
        <f t="shared" ref="O75:O86" si="4">SUM(L75*M75+L75*N75)</f>
        <v>105</v>
      </c>
      <c r="Q75" s="246"/>
      <c r="R75" s="246"/>
      <c r="S75" s="246"/>
      <c r="T75" s="246"/>
    </row>
    <row r="76" spans="1:20" s="242" customFormat="1" ht="15.6" customHeight="1">
      <c r="A76" s="227" t="s">
        <v>572</v>
      </c>
      <c r="B76" s="230">
        <v>44872</v>
      </c>
      <c r="C76" s="211">
        <v>0.79166666666666663</v>
      </c>
      <c r="D76" s="211" t="s">
        <v>605</v>
      </c>
      <c r="E76" s="211"/>
      <c r="F76" s="211"/>
      <c r="G76" s="438" t="s">
        <v>576</v>
      </c>
      <c r="H76" s="212" t="s">
        <v>987</v>
      </c>
      <c r="I76" s="216" t="s">
        <v>545</v>
      </c>
      <c r="J76" s="340"/>
      <c r="K76" s="239"/>
      <c r="L76" s="239">
        <v>12</v>
      </c>
      <c r="M76" s="239"/>
      <c r="N76" s="421">
        <v>1</v>
      </c>
      <c r="O76" s="422">
        <f t="shared" si="4"/>
        <v>12</v>
      </c>
    </row>
    <row r="77" spans="1:20" s="424" customFormat="1" ht="15.6" customHeight="1">
      <c r="A77" s="226" t="s">
        <v>571</v>
      </c>
      <c r="B77" s="234">
        <v>44873</v>
      </c>
      <c r="C77" s="215">
        <v>0.77083333333333337</v>
      </c>
      <c r="D77" s="215"/>
      <c r="E77" s="215"/>
      <c r="F77" s="215" t="s">
        <v>605</v>
      </c>
      <c r="G77" s="439" t="s">
        <v>1013</v>
      </c>
      <c r="H77" s="216" t="s">
        <v>51</v>
      </c>
      <c r="I77" s="212" t="s">
        <v>269</v>
      </c>
      <c r="J77" s="340"/>
      <c r="K77" s="243"/>
      <c r="L77" s="243">
        <v>3</v>
      </c>
      <c r="M77" s="243">
        <v>3</v>
      </c>
      <c r="N77" s="422"/>
      <c r="O77" s="422">
        <f t="shared" si="4"/>
        <v>9</v>
      </c>
      <c r="P77" s="246"/>
      <c r="Q77" s="242"/>
      <c r="R77" s="242"/>
      <c r="S77" s="242"/>
      <c r="T77" s="242"/>
    </row>
    <row r="78" spans="1:20" s="246" customFormat="1" ht="15.6" customHeight="1">
      <c r="A78" s="227" t="s">
        <v>569</v>
      </c>
      <c r="B78" s="230">
        <v>44875</v>
      </c>
      <c r="C78" s="211">
        <v>0.6875</v>
      </c>
      <c r="D78" s="211" t="s">
        <v>605</v>
      </c>
      <c r="E78" s="211"/>
      <c r="F78" s="211"/>
      <c r="G78" s="439" t="s">
        <v>1015</v>
      </c>
      <c r="H78" s="212" t="s">
        <v>204</v>
      </c>
      <c r="I78" s="212"/>
      <c r="J78" s="340"/>
      <c r="K78" s="345"/>
      <c r="L78" s="239">
        <v>35</v>
      </c>
      <c r="M78" s="239"/>
      <c r="N78" s="421">
        <v>2</v>
      </c>
      <c r="O78" s="422">
        <f t="shared" si="4"/>
        <v>70</v>
      </c>
      <c r="P78" s="242"/>
      <c r="Q78" s="242"/>
      <c r="R78" s="242"/>
      <c r="S78" s="242"/>
      <c r="T78" s="242"/>
    </row>
    <row r="79" spans="1:20" s="242" customFormat="1" ht="15.6" customHeight="1">
      <c r="A79" s="227" t="s">
        <v>584</v>
      </c>
      <c r="B79" s="230">
        <v>44878</v>
      </c>
      <c r="C79" s="211">
        <v>0.47916666666666669</v>
      </c>
      <c r="D79" s="211"/>
      <c r="E79" s="211"/>
      <c r="F79" s="211" t="s">
        <v>605</v>
      </c>
      <c r="G79" s="439" t="s">
        <v>1015</v>
      </c>
      <c r="H79" s="212" t="s">
        <v>607</v>
      </c>
      <c r="I79" s="212" t="s">
        <v>74</v>
      </c>
      <c r="J79" s="340"/>
      <c r="K79" s="243"/>
      <c r="L79" s="243">
        <v>2</v>
      </c>
      <c r="M79" s="243">
        <v>1</v>
      </c>
      <c r="N79" s="422"/>
      <c r="O79" s="422">
        <f t="shared" si="4"/>
        <v>2</v>
      </c>
    </row>
    <row r="80" spans="1:20" s="242" customFormat="1" ht="15.6" customHeight="1">
      <c r="A80" s="426"/>
      <c r="B80" s="237">
        <v>44880</v>
      </c>
      <c r="C80" s="215"/>
      <c r="D80" s="215" t="s">
        <v>605</v>
      </c>
      <c r="E80" s="215"/>
      <c r="F80" s="215"/>
      <c r="G80" s="438" t="s">
        <v>588</v>
      </c>
      <c r="H80" s="216" t="s">
        <v>25</v>
      </c>
      <c r="I80" s="216"/>
      <c r="J80" s="340"/>
      <c r="K80" s="239"/>
      <c r="L80" s="239">
        <v>32</v>
      </c>
      <c r="M80" s="239"/>
      <c r="N80" s="421">
        <v>3</v>
      </c>
      <c r="O80" s="422">
        <f t="shared" si="4"/>
        <v>96</v>
      </c>
    </row>
    <row r="81" spans="1:20" s="242" customFormat="1" ht="15.6" customHeight="1">
      <c r="A81" s="423" t="s">
        <v>572</v>
      </c>
      <c r="B81" s="230">
        <v>44886</v>
      </c>
      <c r="C81" s="211">
        <v>0.77083333333333337</v>
      </c>
      <c r="D81" s="211"/>
      <c r="E81" s="211" t="s">
        <v>605</v>
      </c>
      <c r="F81" s="211"/>
      <c r="G81" s="438" t="s">
        <v>603</v>
      </c>
      <c r="H81" s="212" t="s">
        <v>505</v>
      </c>
      <c r="I81" s="212"/>
      <c r="J81" s="340"/>
      <c r="K81" s="243"/>
      <c r="L81" s="243">
        <v>12</v>
      </c>
      <c r="M81" s="243"/>
      <c r="N81" s="422">
        <v>3</v>
      </c>
      <c r="O81" s="422">
        <f t="shared" si="4"/>
        <v>36</v>
      </c>
      <c r="P81" s="247"/>
      <c r="Q81" s="247"/>
      <c r="R81" s="247"/>
      <c r="S81" s="247"/>
      <c r="T81" s="247"/>
    </row>
    <row r="82" spans="1:20" s="242" customFormat="1" ht="15.6" customHeight="1">
      <c r="A82" s="227" t="s">
        <v>570</v>
      </c>
      <c r="B82" s="230">
        <v>44891</v>
      </c>
      <c r="C82" s="211">
        <v>0.35416666666666669</v>
      </c>
      <c r="D82" s="211" t="s">
        <v>605</v>
      </c>
      <c r="E82" s="211"/>
      <c r="F82" s="211"/>
      <c r="G82" s="439" t="s">
        <v>1015</v>
      </c>
      <c r="H82" s="212" t="s">
        <v>54</v>
      </c>
      <c r="I82" s="212" t="s">
        <v>198</v>
      </c>
      <c r="J82" s="340"/>
      <c r="K82" s="239"/>
      <c r="L82" s="239">
        <v>35</v>
      </c>
      <c r="M82" s="239">
        <v>2</v>
      </c>
      <c r="N82" s="421"/>
      <c r="O82" s="422">
        <f t="shared" si="4"/>
        <v>70</v>
      </c>
      <c r="P82" s="247"/>
      <c r="Q82" s="247"/>
      <c r="R82" s="247"/>
      <c r="S82" s="247"/>
      <c r="T82" s="247"/>
    </row>
    <row r="83" spans="1:20" s="242" customFormat="1" ht="15.6" customHeight="1">
      <c r="A83" s="227" t="s">
        <v>572</v>
      </c>
      <c r="B83" s="230">
        <v>44893</v>
      </c>
      <c r="C83" s="211">
        <v>0.79166666666666663</v>
      </c>
      <c r="D83" s="211"/>
      <c r="E83" s="211"/>
      <c r="F83" s="211" t="s">
        <v>605</v>
      </c>
      <c r="G83" s="439" t="s">
        <v>1013</v>
      </c>
      <c r="H83" s="212" t="s">
        <v>210</v>
      </c>
      <c r="I83" s="212" t="s">
        <v>545</v>
      </c>
      <c r="J83" s="340"/>
      <c r="K83" s="243"/>
      <c r="L83" s="243">
        <v>12</v>
      </c>
      <c r="M83" s="243">
        <v>3</v>
      </c>
      <c r="N83" s="422"/>
      <c r="O83" s="422">
        <f t="shared" si="4"/>
        <v>36</v>
      </c>
      <c r="P83" s="247"/>
      <c r="Q83" s="247"/>
      <c r="R83" s="247"/>
      <c r="S83" s="247"/>
      <c r="T83" s="247"/>
    </row>
    <row r="84" spans="1:20" s="242" customFormat="1" ht="15.6" customHeight="1">
      <c r="A84" s="227" t="s">
        <v>572</v>
      </c>
      <c r="B84" s="230">
        <v>44900</v>
      </c>
      <c r="C84" s="211">
        <v>0.79166666666666663</v>
      </c>
      <c r="D84" s="211" t="s">
        <v>605</v>
      </c>
      <c r="E84" s="211"/>
      <c r="F84" s="211"/>
      <c r="G84" s="438" t="s">
        <v>576</v>
      </c>
      <c r="H84" s="212" t="s">
        <v>988</v>
      </c>
      <c r="I84" s="212" t="s">
        <v>545</v>
      </c>
      <c r="J84" s="340"/>
      <c r="K84" s="239"/>
      <c r="L84" s="239">
        <v>12</v>
      </c>
      <c r="M84" s="239"/>
      <c r="N84" s="421">
        <v>1</v>
      </c>
      <c r="O84" s="422">
        <f t="shared" si="4"/>
        <v>12</v>
      </c>
    </row>
    <row r="85" spans="1:20" s="242" customFormat="1" ht="15.6" customHeight="1">
      <c r="A85" s="227" t="s">
        <v>572</v>
      </c>
      <c r="B85" s="230">
        <v>44922</v>
      </c>
      <c r="C85" s="211">
        <v>0.79166666666666663</v>
      </c>
      <c r="D85" s="211" t="s">
        <v>605</v>
      </c>
      <c r="E85" s="211"/>
      <c r="F85" s="211"/>
      <c r="G85" s="439" t="s">
        <v>1015</v>
      </c>
      <c r="H85" s="212" t="s">
        <v>980</v>
      </c>
      <c r="I85" s="212" t="s">
        <v>945</v>
      </c>
      <c r="J85" s="340"/>
      <c r="K85" s="243"/>
      <c r="L85" s="243">
        <v>35</v>
      </c>
      <c r="M85" s="243">
        <v>2</v>
      </c>
      <c r="N85" s="422"/>
      <c r="O85" s="422">
        <f t="shared" si="4"/>
        <v>70</v>
      </c>
      <c r="P85" s="247"/>
      <c r="Q85" s="247"/>
      <c r="R85" s="247"/>
      <c r="S85" s="247"/>
      <c r="T85" s="247"/>
    </row>
    <row r="86" spans="1:20" s="247" customFormat="1" ht="15.6" customHeight="1">
      <c r="A86" s="227" t="s">
        <v>568</v>
      </c>
      <c r="B86" s="230">
        <v>44939</v>
      </c>
      <c r="C86" s="211">
        <v>0.79166666666666663</v>
      </c>
      <c r="D86" s="211" t="s">
        <v>605</v>
      </c>
      <c r="E86" s="211"/>
      <c r="F86" s="211"/>
      <c r="G86" s="439" t="s">
        <v>1013</v>
      </c>
      <c r="H86" s="212" t="s">
        <v>944</v>
      </c>
      <c r="I86" s="212" t="s">
        <v>545</v>
      </c>
      <c r="J86" s="340"/>
      <c r="K86" s="243"/>
      <c r="L86" s="243">
        <v>35</v>
      </c>
      <c r="M86" s="243"/>
      <c r="N86" s="422"/>
      <c r="O86" s="422">
        <f t="shared" si="4"/>
        <v>0</v>
      </c>
    </row>
    <row r="87" spans="1:20" s="242" customFormat="1" ht="3" customHeight="1" thickBot="1">
      <c r="A87" s="428"/>
      <c r="B87" s="429"/>
      <c r="C87" s="430"/>
      <c r="D87" s="430"/>
      <c r="E87" s="430"/>
      <c r="F87" s="430"/>
      <c r="G87" s="431"/>
      <c r="H87" s="432"/>
      <c r="I87" s="432"/>
      <c r="J87" s="433"/>
      <c r="K87" s="256"/>
      <c r="L87" s="425"/>
      <c r="M87" s="425"/>
      <c r="N87" s="425"/>
      <c r="O87" s="425"/>
    </row>
  </sheetData>
  <autoFilter ref="A3:J86" xr:uid="{00000000-0009-0000-0000-000000000000}"/>
  <sortState xmlns:xlrd2="http://schemas.microsoft.com/office/spreadsheetml/2017/richdata2" ref="A71:T74">
    <sortCondition ref="B71:B74"/>
    <sortCondition ref="C71:C74"/>
  </sortState>
  <mergeCells count="2">
    <mergeCell ref="A1:J1"/>
    <mergeCell ref="A2:J2"/>
  </mergeCells>
  <phoneticPr fontId="78" type="noConversion"/>
  <dataValidations count="1">
    <dataValidation type="list" allowBlank="1" showInputMessage="1" showErrorMessage="1" sqref="G4:G87" xr:uid="{46134B85-2E96-446F-9AF5-5680229647D7}">
      <formula1>$R$4:$R$17</formula1>
    </dataValidation>
  </dataValidations>
  <pageMargins left="7.874015748031496E-2" right="7.874015748031496E-2" top="0" bottom="0.78740157480314965" header="0" footer="0.19685039370078741"/>
  <pageSetup paperSize="9" orientation="portrait" r:id="rId1"/>
  <headerFooter alignWithMargins="0">
    <oddFooter>&amp;C&amp;"Calibri,Standard"A-Ausbildung, B-Bewerb, K-Kameradschaft, L-Lehrgang, P-Prüfung, S-Sitzung, T-Technik, Ü-Übung; V-Veranstaltung
&amp;KFF0000Im Anschluss an Veranstaltungen ist am Folgetag um 10:30 Uhr Treffen zum Aufräumen&amp;K000000
Stand: &amp;D &amp;T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E7D23-FDA4-4AF5-95CA-D4EDB86511A0}">
  <dimension ref="A1:T87"/>
  <sheetViews>
    <sheetView zoomScale="120" zoomScaleNormal="12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8" sqref="O8"/>
    </sheetView>
  </sheetViews>
  <sheetFormatPr baseColWidth="10" defaultColWidth="11.44140625" defaultRowHeight="18" customHeight="1"/>
  <cols>
    <col min="1" max="1" width="4.33203125" style="229" customWidth="1"/>
    <col min="2" max="2" width="11.88671875" style="229" bestFit="1" customWidth="1"/>
    <col min="3" max="3" width="6.5546875" style="114" customWidth="1"/>
    <col min="4" max="6" width="3.33203125" style="114" customWidth="1"/>
    <col min="7" max="7" width="3.33203125" style="229" customWidth="1"/>
    <col min="8" max="8" width="31.6640625" style="33" customWidth="1"/>
    <col min="9" max="9" width="19.109375" style="33" customWidth="1"/>
    <col min="10" max="10" width="15.6640625" style="40" customWidth="1"/>
    <col min="11" max="11" width="2.33203125" style="40" customWidth="1"/>
    <col min="12" max="12" width="11.44140625" style="339"/>
    <col min="13" max="13" width="7.5546875" style="339" customWidth="1"/>
    <col min="14" max="14" width="10.33203125" style="339" customWidth="1"/>
    <col min="15" max="15" width="17" style="339" customWidth="1"/>
    <col min="16" max="17" width="11.44140625" style="33"/>
    <col min="18" max="18" width="22.6640625" style="33" customWidth="1"/>
    <col min="19" max="16384" width="11.44140625" style="33"/>
  </cols>
  <sheetData>
    <row r="1" spans="1:20" ht="24" customHeight="1">
      <c r="A1" s="465" t="s">
        <v>620</v>
      </c>
      <c r="B1" s="466"/>
      <c r="C1" s="466"/>
      <c r="D1" s="466"/>
      <c r="E1" s="466"/>
      <c r="F1" s="466"/>
      <c r="G1" s="466"/>
      <c r="H1" s="466"/>
      <c r="I1" s="466"/>
      <c r="J1" s="467"/>
      <c r="K1" s="85"/>
    </row>
    <row r="2" spans="1:20" ht="27" customHeight="1">
      <c r="A2" s="468" t="s">
        <v>74</v>
      </c>
      <c r="B2" s="469"/>
      <c r="C2" s="469"/>
      <c r="D2" s="469"/>
      <c r="E2" s="469"/>
      <c r="F2" s="469"/>
      <c r="G2" s="469"/>
      <c r="H2" s="469"/>
      <c r="I2" s="469"/>
      <c r="J2" s="470"/>
      <c r="K2" s="87"/>
    </row>
    <row r="3" spans="1:20" ht="27" customHeight="1" thickBot="1">
      <c r="A3" s="471" t="s">
        <v>905</v>
      </c>
      <c r="B3" s="472"/>
      <c r="C3" s="472"/>
      <c r="D3" s="472"/>
      <c r="E3" s="472"/>
      <c r="F3" s="472"/>
      <c r="G3" s="472"/>
      <c r="H3" s="472"/>
      <c r="I3" s="472"/>
      <c r="J3" s="473"/>
      <c r="K3" s="89"/>
      <c r="L3" s="206" t="s">
        <v>208</v>
      </c>
      <c r="M3" s="206" t="s">
        <v>983</v>
      </c>
      <c r="N3" s="206" t="s">
        <v>107</v>
      </c>
      <c r="O3" s="206" t="s">
        <v>1017</v>
      </c>
      <c r="R3" s="444" t="s">
        <v>1016</v>
      </c>
    </row>
    <row r="4" spans="1:20" s="242" customFormat="1" ht="16.95" customHeight="1" thickBot="1">
      <c r="A4" s="287" t="s">
        <v>148</v>
      </c>
      <c r="B4" s="287" t="s">
        <v>4</v>
      </c>
      <c r="C4" s="288" t="s">
        <v>368</v>
      </c>
      <c r="D4" s="292" t="s">
        <v>99</v>
      </c>
      <c r="E4" s="292" t="s">
        <v>623</v>
      </c>
      <c r="F4" s="292" t="s">
        <v>624</v>
      </c>
      <c r="G4" s="445" t="s">
        <v>622</v>
      </c>
      <c r="H4" s="289" t="s">
        <v>515</v>
      </c>
      <c r="I4" s="290" t="s">
        <v>6</v>
      </c>
      <c r="J4" s="291" t="s">
        <v>614</v>
      </c>
      <c r="K4" s="248"/>
      <c r="L4" s="420">
        <v>39</v>
      </c>
      <c r="M4" s="420"/>
      <c r="N4" s="420">
        <f>SUM(N5:N75)</f>
        <v>112</v>
      </c>
      <c r="O4" s="420">
        <f>SUM(O5:O75)</f>
        <v>3144</v>
      </c>
      <c r="R4" s="442" t="s">
        <v>603</v>
      </c>
    </row>
    <row r="5" spans="1:20" s="242" customFormat="1" ht="16.95" customHeight="1">
      <c r="A5" s="227" t="s">
        <v>572</v>
      </c>
      <c r="B5" s="230">
        <v>44200</v>
      </c>
      <c r="C5" s="211">
        <v>0.79166666666666663</v>
      </c>
      <c r="D5" s="211"/>
      <c r="E5" s="211"/>
      <c r="F5" s="211" t="s">
        <v>605</v>
      </c>
      <c r="G5" s="438" t="s">
        <v>576</v>
      </c>
      <c r="H5" s="212" t="s">
        <v>576</v>
      </c>
      <c r="I5" s="212"/>
      <c r="J5" s="340"/>
      <c r="K5" s="239"/>
      <c r="L5" s="239">
        <v>12</v>
      </c>
      <c r="M5" s="239"/>
      <c r="N5" s="421">
        <v>2</v>
      </c>
      <c r="O5" s="422">
        <f>SUM(L5*M5+L5*N5)</f>
        <v>24</v>
      </c>
      <c r="R5" s="442" t="s">
        <v>1008</v>
      </c>
    </row>
    <row r="6" spans="1:20" s="246" customFormat="1" ht="16.95" customHeight="1">
      <c r="A6" s="227" t="s">
        <v>568</v>
      </c>
      <c r="B6" s="230">
        <v>44218</v>
      </c>
      <c r="C6" s="211">
        <v>0.79166666666666663</v>
      </c>
      <c r="D6" s="211" t="s">
        <v>605</v>
      </c>
      <c r="E6" s="211"/>
      <c r="F6" s="211"/>
      <c r="G6" s="438" t="s">
        <v>1014</v>
      </c>
      <c r="H6" s="212" t="s">
        <v>940</v>
      </c>
      <c r="I6" s="212" t="s">
        <v>941</v>
      </c>
      <c r="J6" s="340" t="s">
        <v>939</v>
      </c>
      <c r="K6" s="239"/>
      <c r="L6" s="239">
        <v>30</v>
      </c>
      <c r="M6" s="239"/>
      <c r="N6" s="421">
        <v>3</v>
      </c>
      <c r="O6" s="422">
        <f t="shared" ref="O6:O69" si="0">SUM(L6*M6+L6*N6)</f>
        <v>90</v>
      </c>
      <c r="P6" s="242"/>
      <c r="Q6" s="242"/>
      <c r="R6" s="442" t="s">
        <v>588</v>
      </c>
      <c r="S6" s="242"/>
      <c r="T6" s="242"/>
    </row>
    <row r="7" spans="1:20" s="242" customFormat="1" ht="16.95" customHeight="1">
      <c r="A7" s="423" t="s">
        <v>572</v>
      </c>
      <c r="B7" s="230">
        <v>44221</v>
      </c>
      <c r="C7" s="211">
        <v>0.77083333333333337</v>
      </c>
      <c r="D7" s="211"/>
      <c r="E7" s="211" t="s">
        <v>605</v>
      </c>
      <c r="F7" s="211"/>
      <c r="G7" s="438" t="s">
        <v>603</v>
      </c>
      <c r="H7" s="212" t="s">
        <v>213</v>
      </c>
      <c r="I7" s="212" t="s">
        <v>941</v>
      </c>
      <c r="J7" s="340"/>
      <c r="K7" s="239"/>
      <c r="L7" s="239">
        <v>8</v>
      </c>
      <c r="M7" s="239"/>
      <c r="N7" s="421">
        <v>3</v>
      </c>
      <c r="O7" s="422">
        <f t="shared" si="0"/>
        <v>24</v>
      </c>
      <c r="R7" s="443" t="s">
        <v>1009</v>
      </c>
    </row>
    <row r="8" spans="1:20" s="242" customFormat="1" ht="16.95" customHeight="1">
      <c r="A8" s="227" t="s">
        <v>572</v>
      </c>
      <c r="B8" s="230">
        <v>44228</v>
      </c>
      <c r="C8" s="211">
        <v>0.79166666666666663</v>
      </c>
      <c r="D8" s="211"/>
      <c r="E8" s="211"/>
      <c r="F8" s="211" t="s">
        <v>605</v>
      </c>
      <c r="G8" s="438" t="s">
        <v>576</v>
      </c>
      <c r="H8" s="212" t="s">
        <v>576</v>
      </c>
      <c r="I8" s="212"/>
      <c r="J8" s="340"/>
      <c r="K8" s="239"/>
      <c r="L8" s="239">
        <v>12</v>
      </c>
      <c r="M8" s="239"/>
      <c r="N8" s="421">
        <v>2</v>
      </c>
      <c r="O8" s="422">
        <f t="shared" si="0"/>
        <v>24</v>
      </c>
      <c r="R8" s="443" t="s">
        <v>1009</v>
      </c>
    </row>
    <row r="9" spans="1:20" s="242" customFormat="1" ht="16.95" customHeight="1">
      <c r="A9" s="226" t="s">
        <v>571</v>
      </c>
      <c r="B9" s="234">
        <v>44236</v>
      </c>
      <c r="C9" s="215">
        <v>0.77083333333333337</v>
      </c>
      <c r="D9" s="215"/>
      <c r="E9" s="215"/>
      <c r="F9" s="215" t="s">
        <v>605</v>
      </c>
      <c r="G9" s="439" t="s">
        <v>1013</v>
      </c>
      <c r="H9" s="216" t="s">
        <v>51</v>
      </c>
      <c r="I9" s="212" t="s">
        <v>941</v>
      </c>
      <c r="J9" s="340"/>
      <c r="K9" s="243"/>
      <c r="L9" s="243">
        <v>3</v>
      </c>
      <c r="M9" s="243">
        <v>2</v>
      </c>
      <c r="N9" s="422"/>
      <c r="O9" s="422">
        <f t="shared" si="0"/>
        <v>6</v>
      </c>
      <c r="P9" s="247"/>
      <c r="Q9" s="247"/>
      <c r="R9" s="442" t="s">
        <v>1010</v>
      </c>
      <c r="S9" s="247"/>
      <c r="T9" s="247"/>
    </row>
    <row r="10" spans="1:20" s="242" customFormat="1" ht="16.95" customHeight="1">
      <c r="A10" s="227" t="s">
        <v>568</v>
      </c>
      <c r="B10" s="230">
        <v>44239</v>
      </c>
      <c r="C10" s="211">
        <v>0.79166666666666663</v>
      </c>
      <c r="D10" s="211" t="s">
        <v>605</v>
      </c>
      <c r="E10" s="211"/>
      <c r="F10" s="211"/>
      <c r="G10" s="438" t="s">
        <v>1014</v>
      </c>
      <c r="H10" s="212" t="s">
        <v>907</v>
      </c>
      <c r="I10" s="212" t="s">
        <v>941</v>
      </c>
      <c r="J10" s="340" t="s">
        <v>908</v>
      </c>
      <c r="K10" s="243"/>
      <c r="L10" s="243">
        <v>30</v>
      </c>
      <c r="M10" s="243"/>
      <c r="N10" s="422">
        <v>2</v>
      </c>
      <c r="O10" s="422">
        <f t="shared" si="0"/>
        <v>60</v>
      </c>
      <c r="P10" s="246"/>
      <c r="Q10" s="246"/>
      <c r="R10" s="442" t="s">
        <v>1012</v>
      </c>
      <c r="S10" s="246"/>
      <c r="T10" s="246"/>
    </row>
    <row r="11" spans="1:20" s="242" customFormat="1" ht="16.95" customHeight="1">
      <c r="A11" s="227" t="s">
        <v>570</v>
      </c>
      <c r="B11" s="230">
        <v>44247</v>
      </c>
      <c r="C11" s="211">
        <v>0.33333333333333331</v>
      </c>
      <c r="D11" s="211"/>
      <c r="E11" s="211"/>
      <c r="F11" s="211" t="s">
        <v>605</v>
      </c>
      <c r="G11" s="438" t="s">
        <v>1010</v>
      </c>
      <c r="H11" s="212" t="s">
        <v>924</v>
      </c>
      <c r="I11" s="212"/>
      <c r="J11" s="340" t="s">
        <v>925</v>
      </c>
      <c r="K11" s="243"/>
      <c r="L11" s="243">
        <v>3</v>
      </c>
      <c r="M11" s="243">
        <v>56</v>
      </c>
      <c r="N11" s="422"/>
      <c r="O11" s="422">
        <f t="shared" si="0"/>
        <v>168</v>
      </c>
      <c r="R11" s="443" t="s">
        <v>1013</v>
      </c>
    </row>
    <row r="12" spans="1:20" s="242" customFormat="1" ht="16.95" customHeight="1">
      <c r="A12" s="227" t="s">
        <v>572</v>
      </c>
      <c r="B12" s="230">
        <v>44249</v>
      </c>
      <c r="C12" s="211">
        <v>0.77083333333333337</v>
      </c>
      <c r="D12" s="211"/>
      <c r="E12" s="211" t="s">
        <v>605</v>
      </c>
      <c r="F12" s="211"/>
      <c r="G12" s="438" t="s">
        <v>603</v>
      </c>
      <c r="H12" s="212" t="s">
        <v>213</v>
      </c>
      <c r="I12" s="212" t="s">
        <v>941</v>
      </c>
      <c r="J12" s="340"/>
      <c r="K12" s="239"/>
      <c r="L12" s="239">
        <v>8</v>
      </c>
      <c r="M12" s="239"/>
      <c r="N12" s="421">
        <v>3</v>
      </c>
      <c r="O12" s="422">
        <f t="shared" si="0"/>
        <v>24</v>
      </c>
      <c r="R12" s="442" t="s">
        <v>1011</v>
      </c>
    </row>
    <row r="13" spans="1:20" s="242" customFormat="1" ht="16.95" customHeight="1">
      <c r="A13" s="227" t="s">
        <v>572</v>
      </c>
      <c r="B13" s="230">
        <v>44249</v>
      </c>
      <c r="C13" s="211">
        <v>0.33333333333333331</v>
      </c>
      <c r="D13" s="211"/>
      <c r="E13" s="211"/>
      <c r="F13" s="211" t="s">
        <v>605</v>
      </c>
      <c r="G13" s="438" t="s">
        <v>1010</v>
      </c>
      <c r="H13" s="212" t="s">
        <v>930</v>
      </c>
      <c r="I13" s="212"/>
      <c r="J13" s="340" t="s">
        <v>934</v>
      </c>
      <c r="K13" s="243"/>
      <c r="L13" s="243">
        <v>1</v>
      </c>
      <c r="M13" s="243">
        <v>80</v>
      </c>
      <c r="N13" s="422"/>
      <c r="O13" s="422">
        <f t="shared" si="0"/>
        <v>80</v>
      </c>
      <c r="R13" s="442" t="s">
        <v>576</v>
      </c>
    </row>
    <row r="14" spans="1:20" s="246" customFormat="1" ht="16.95" customHeight="1">
      <c r="A14" s="226" t="s">
        <v>569</v>
      </c>
      <c r="B14" s="234">
        <v>44252</v>
      </c>
      <c r="C14" s="215">
        <v>0.77083333333333337</v>
      </c>
      <c r="D14" s="215"/>
      <c r="E14" s="215"/>
      <c r="F14" s="215" t="s">
        <v>605</v>
      </c>
      <c r="G14" s="439" t="s">
        <v>1015</v>
      </c>
      <c r="H14" s="216" t="s">
        <v>20</v>
      </c>
      <c r="I14" s="216"/>
      <c r="J14" s="340"/>
      <c r="K14" s="243"/>
      <c r="L14" s="243">
        <v>24</v>
      </c>
      <c r="M14" s="243">
        <v>2</v>
      </c>
      <c r="N14" s="422"/>
      <c r="O14" s="422">
        <f t="shared" si="0"/>
        <v>48</v>
      </c>
      <c r="Q14" s="242"/>
      <c r="R14" s="442" t="s">
        <v>1014</v>
      </c>
      <c r="S14" s="242"/>
      <c r="T14" s="242"/>
    </row>
    <row r="15" spans="1:20" s="246" customFormat="1" ht="16.95" customHeight="1">
      <c r="A15" s="227" t="s">
        <v>572</v>
      </c>
      <c r="B15" s="230">
        <v>44256</v>
      </c>
      <c r="C15" s="211">
        <v>0.79166666666666663</v>
      </c>
      <c r="D15" s="211"/>
      <c r="E15" s="211"/>
      <c r="F15" s="211" t="s">
        <v>605</v>
      </c>
      <c r="G15" s="438" t="s">
        <v>576</v>
      </c>
      <c r="H15" s="212" t="s">
        <v>576</v>
      </c>
      <c r="I15" s="212"/>
      <c r="J15" s="340"/>
      <c r="K15" s="239"/>
      <c r="L15" s="239">
        <v>12</v>
      </c>
      <c r="M15" s="239"/>
      <c r="N15" s="421">
        <v>2</v>
      </c>
      <c r="O15" s="422">
        <f t="shared" si="0"/>
        <v>24</v>
      </c>
      <c r="P15" s="242"/>
      <c r="Q15" s="242"/>
      <c r="R15" s="443" t="s">
        <v>1015</v>
      </c>
      <c r="S15" s="242"/>
      <c r="T15" s="242"/>
    </row>
    <row r="16" spans="1:20" s="246" customFormat="1" ht="16.95" customHeight="1">
      <c r="A16" s="227" t="s">
        <v>568</v>
      </c>
      <c r="B16" s="230">
        <v>44267</v>
      </c>
      <c r="C16" s="211">
        <v>0.79166666666666663</v>
      </c>
      <c r="D16" s="211" t="s">
        <v>605</v>
      </c>
      <c r="E16" s="211"/>
      <c r="F16" s="211"/>
      <c r="G16" s="438" t="s">
        <v>1014</v>
      </c>
      <c r="H16" s="212" t="s">
        <v>938</v>
      </c>
      <c r="I16" s="212" t="s">
        <v>941</v>
      </c>
      <c r="J16" s="340" t="s">
        <v>919</v>
      </c>
      <c r="K16" s="239"/>
      <c r="L16" s="243">
        <v>30</v>
      </c>
      <c r="M16" s="243"/>
      <c r="N16" s="422">
        <v>2</v>
      </c>
      <c r="O16" s="422">
        <f t="shared" si="0"/>
        <v>60</v>
      </c>
      <c r="P16" s="242"/>
      <c r="Q16" s="242"/>
      <c r="R16" s="441"/>
      <c r="S16" s="242"/>
      <c r="T16" s="242"/>
    </row>
    <row r="17" spans="1:20" s="246" customFormat="1" ht="16.95" customHeight="1">
      <c r="A17" s="226" t="s">
        <v>568</v>
      </c>
      <c r="B17" s="234">
        <v>44267</v>
      </c>
      <c r="C17" s="215">
        <v>0.79166666666666663</v>
      </c>
      <c r="D17" s="215"/>
      <c r="E17" s="215"/>
      <c r="F17" s="215" t="s">
        <v>605</v>
      </c>
      <c r="G17" s="439" t="s">
        <v>1015</v>
      </c>
      <c r="H17" s="216" t="s">
        <v>268</v>
      </c>
      <c r="I17" s="212" t="s">
        <v>941</v>
      </c>
      <c r="J17" s="340"/>
      <c r="K17" s="243"/>
      <c r="L17" s="243">
        <v>6</v>
      </c>
      <c r="M17" s="243">
        <v>3</v>
      </c>
      <c r="N17" s="422"/>
      <c r="O17" s="422">
        <f t="shared" si="0"/>
        <v>18</v>
      </c>
      <c r="Q17" s="242"/>
      <c r="R17" s="441"/>
      <c r="S17" s="242"/>
      <c r="T17" s="242"/>
    </row>
    <row r="18" spans="1:20" s="242" customFormat="1" ht="16.95" customHeight="1">
      <c r="A18" s="227" t="s">
        <v>568</v>
      </c>
      <c r="B18" s="230">
        <v>44274</v>
      </c>
      <c r="C18" s="211">
        <v>0.33333333333333331</v>
      </c>
      <c r="D18" s="211"/>
      <c r="E18" s="211"/>
      <c r="F18" s="211" t="s">
        <v>605</v>
      </c>
      <c r="G18" s="438" t="s">
        <v>1010</v>
      </c>
      <c r="H18" s="212" t="s">
        <v>625</v>
      </c>
      <c r="I18" s="212" t="s">
        <v>548</v>
      </c>
      <c r="J18" s="340" t="s">
        <v>927</v>
      </c>
      <c r="K18" s="243"/>
      <c r="L18" s="243">
        <v>4</v>
      </c>
      <c r="M18" s="243">
        <v>8</v>
      </c>
      <c r="N18" s="422"/>
      <c r="O18" s="422">
        <f t="shared" si="0"/>
        <v>32</v>
      </c>
      <c r="R18" s="247"/>
    </row>
    <row r="19" spans="1:20" s="242" customFormat="1" ht="16.95" customHeight="1">
      <c r="A19" s="226" t="s">
        <v>570</v>
      </c>
      <c r="B19" s="234">
        <v>44275</v>
      </c>
      <c r="C19" s="215">
        <v>0.33333333333333331</v>
      </c>
      <c r="D19" s="215"/>
      <c r="E19" s="215"/>
      <c r="F19" s="215" t="s">
        <v>605</v>
      </c>
      <c r="G19" s="439" t="s">
        <v>1009</v>
      </c>
      <c r="H19" s="216" t="s">
        <v>271</v>
      </c>
      <c r="I19" s="216"/>
      <c r="J19" s="340"/>
      <c r="K19" s="243"/>
      <c r="L19" s="243">
        <v>3</v>
      </c>
      <c r="M19" s="243">
        <v>4</v>
      </c>
      <c r="N19" s="422"/>
      <c r="O19" s="422">
        <f t="shared" si="0"/>
        <v>12</v>
      </c>
      <c r="P19" s="247"/>
      <c r="Q19" s="247"/>
      <c r="S19" s="247"/>
      <c r="T19" s="247"/>
    </row>
    <row r="20" spans="1:20" s="242" customFormat="1" ht="16.95" customHeight="1">
      <c r="A20" s="227" t="s">
        <v>572</v>
      </c>
      <c r="B20" s="230">
        <v>44277</v>
      </c>
      <c r="C20" s="211">
        <v>0.77083333333333337</v>
      </c>
      <c r="D20" s="211"/>
      <c r="E20" s="211" t="s">
        <v>605</v>
      </c>
      <c r="F20" s="211"/>
      <c r="G20" s="438" t="s">
        <v>603</v>
      </c>
      <c r="H20" s="212" t="s">
        <v>213</v>
      </c>
      <c r="I20" s="212" t="s">
        <v>941</v>
      </c>
      <c r="J20" s="340"/>
      <c r="K20" s="239"/>
      <c r="L20" s="239">
        <v>8</v>
      </c>
      <c r="M20" s="239"/>
      <c r="N20" s="421">
        <v>3</v>
      </c>
      <c r="O20" s="422">
        <f t="shared" si="0"/>
        <v>24</v>
      </c>
      <c r="R20" s="247"/>
    </row>
    <row r="21" spans="1:20" s="242" customFormat="1" ht="16.95" customHeight="1">
      <c r="A21" s="227" t="s">
        <v>569</v>
      </c>
      <c r="B21" s="230">
        <v>44280</v>
      </c>
      <c r="C21" s="211">
        <v>0.33333333333333331</v>
      </c>
      <c r="D21" s="211"/>
      <c r="E21" s="211"/>
      <c r="F21" s="211" t="s">
        <v>605</v>
      </c>
      <c r="G21" s="438" t="s">
        <v>1010</v>
      </c>
      <c r="H21" s="212" t="s">
        <v>933</v>
      </c>
      <c r="I21" s="212" t="s">
        <v>931</v>
      </c>
      <c r="J21" s="340" t="s">
        <v>573</v>
      </c>
      <c r="K21" s="243"/>
      <c r="L21" s="243">
        <v>1</v>
      </c>
      <c r="M21" s="243">
        <v>80</v>
      </c>
      <c r="N21" s="422"/>
      <c r="O21" s="422">
        <f t="shared" si="0"/>
        <v>80</v>
      </c>
      <c r="R21" s="246"/>
    </row>
    <row r="22" spans="1:20" s="246" customFormat="1" ht="16.95" customHeight="1">
      <c r="A22" s="226" t="s">
        <v>570</v>
      </c>
      <c r="B22" s="234">
        <v>44282</v>
      </c>
      <c r="C22" s="215">
        <v>0.41666666666666669</v>
      </c>
      <c r="D22" s="215" t="s">
        <v>605</v>
      </c>
      <c r="E22" s="215"/>
      <c r="F22" s="215"/>
      <c r="G22" s="439" t="s">
        <v>1008</v>
      </c>
      <c r="H22" s="216" t="s">
        <v>308</v>
      </c>
      <c r="I22" s="216" t="s">
        <v>545</v>
      </c>
      <c r="J22" s="340"/>
      <c r="K22" s="243"/>
      <c r="L22" s="243">
        <v>32</v>
      </c>
      <c r="M22" s="243">
        <v>1</v>
      </c>
      <c r="N22" s="422"/>
      <c r="O22" s="422">
        <f t="shared" si="0"/>
        <v>32</v>
      </c>
      <c r="P22" s="247"/>
      <c r="Q22" s="247"/>
      <c r="R22" s="247"/>
      <c r="S22" s="247"/>
      <c r="T22" s="247"/>
    </row>
    <row r="23" spans="1:20" s="246" customFormat="1" ht="16.95" customHeight="1">
      <c r="A23" s="227" t="s">
        <v>568</v>
      </c>
      <c r="B23" s="230">
        <v>44295</v>
      </c>
      <c r="C23" s="211">
        <v>0.79166666666666663</v>
      </c>
      <c r="D23" s="211" t="s">
        <v>605</v>
      </c>
      <c r="E23" s="211"/>
      <c r="F23" s="211"/>
      <c r="G23" s="438" t="s">
        <v>1014</v>
      </c>
      <c r="H23" s="212" t="s">
        <v>909</v>
      </c>
      <c r="I23" s="212" t="s">
        <v>941</v>
      </c>
      <c r="J23" s="340" t="s">
        <v>80</v>
      </c>
      <c r="K23" s="239"/>
      <c r="L23" s="243">
        <v>32</v>
      </c>
      <c r="M23" s="243"/>
      <c r="N23" s="422">
        <v>3</v>
      </c>
      <c r="O23" s="422">
        <f t="shared" si="0"/>
        <v>96</v>
      </c>
      <c r="P23" s="242"/>
      <c r="Q23" s="242"/>
      <c r="R23" s="242"/>
      <c r="S23" s="242"/>
      <c r="T23" s="242"/>
    </row>
    <row r="24" spans="1:20" s="246" customFormat="1" ht="16.95" customHeight="1">
      <c r="A24" s="227" t="s">
        <v>572</v>
      </c>
      <c r="B24" s="230">
        <v>44298</v>
      </c>
      <c r="C24" s="211">
        <v>0.79166666666666663</v>
      </c>
      <c r="D24" s="211"/>
      <c r="E24" s="211"/>
      <c r="F24" s="211" t="s">
        <v>605</v>
      </c>
      <c r="G24" s="438" t="s">
        <v>576</v>
      </c>
      <c r="H24" s="212" t="s">
        <v>576</v>
      </c>
      <c r="I24" s="212"/>
      <c r="J24" s="340"/>
      <c r="K24" s="239"/>
      <c r="L24" s="239">
        <v>12</v>
      </c>
      <c r="M24" s="239"/>
      <c r="N24" s="421">
        <v>2</v>
      </c>
      <c r="O24" s="422">
        <f t="shared" si="0"/>
        <v>24</v>
      </c>
      <c r="P24" s="242"/>
      <c r="Q24" s="242"/>
      <c r="R24" s="242"/>
      <c r="S24" s="242"/>
      <c r="T24" s="242"/>
    </row>
    <row r="25" spans="1:20" s="246" customFormat="1" ht="16.95" customHeight="1">
      <c r="A25" s="226" t="s">
        <v>570</v>
      </c>
      <c r="B25" s="234">
        <v>44303</v>
      </c>
      <c r="C25" s="215">
        <v>0.58333333333333337</v>
      </c>
      <c r="D25" s="215" t="s">
        <v>605</v>
      </c>
      <c r="E25" s="215"/>
      <c r="F25" s="215"/>
      <c r="G25" s="439" t="s">
        <v>1012</v>
      </c>
      <c r="H25" s="216" t="s">
        <v>16</v>
      </c>
      <c r="I25" s="216"/>
      <c r="J25" s="340"/>
      <c r="K25" s="243"/>
      <c r="L25" s="243">
        <v>26</v>
      </c>
      <c r="M25" s="243"/>
      <c r="N25" s="422">
        <v>2</v>
      </c>
      <c r="O25" s="422">
        <f t="shared" si="0"/>
        <v>52</v>
      </c>
      <c r="Q25" s="242"/>
      <c r="R25" s="242"/>
      <c r="S25" s="242"/>
      <c r="T25" s="242"/>
    </row>
    <row r="26" spans="1:20" s="242" customFormat="1" ht="16.95" customHeight="1">
      <c r="A26" s="227" t="s">
        <v>572</v>
      </c>
      <c r="B26" s="230">
        <v>44305</v>
      </c>
      <c r="C26" s="211">
        <v>0.77083333333333337</v>
      </c>
      <c r="D26" s="211"/>
      <c r="E26" s="211" t="s">
        <v>605</v>
      </c>
      <c r="F26" s="211"/>
      <c r="G26" s="438" t="s">
        <v>603</v>
      </c>
      <c r="H26" s="212" t="s">
        <v>213</v>
      </c>
      <c r="I26" s="212"/>
      <c r="J26" s="340"/>
      <c r="K26" s="239"/>
      <c r="L26" s="239">
        <v>12</v>
      </c>
      <c r="M26" s="239"/>
      <c r="N26" s="421">
        <v>3</v>
      </c>
      <c r="O26" s="422">
        <f t="shared" si="0"/>
        <v>36</v>
      </c>
      <c r="Q26" s="246"/>
      <c r="S26" s="246"/>
      <c r="T26" s="246"/>
    </row>
    <row r="27" spans="1:20" s="246" customFormat="1" ht="16.95" customHeight="1">
      <c r="A27" s="227" t="s">
        <v>570</v>
      </c>
      <c r="B27" s="230">
        <v>44310</v>
      </c>
      <c r="C27" s="211" t="s">
        <v>922</v>
      </c>
      <c r="D27" s="211"/>
      <c r="E27" s="211"/>
      <c r="F27" s="211"/>
      <c r="G27" s="438" t="s">
        <v>1012</v>
      </c>
      <c r="H27" s="212" t="s">
        <v>921</v>
      </c>
      <c r="I27" s="212"/>
      <c r="J27" s="340"/>
      <c r="K27" s="243"/>
      <c r="L27" s="243">
        <v>4</v>
      </c>
      <c r="M27" s="243"/>
      <c r="N27" s="422">
        <v>4</v>
      </c>
      <c r="O27" s="422">
        <f t="shared" si="0"/>
        <v>16</v>
      </c>
      <c r="P27" s="242"/>
      <c r="Q27" s="242"/>
      <c r="R27" s="242"/>
      <c r="S27" s="242"/>
      <c r="T27" s="242"/>
    </row>
    <row r="28" spans="1:20" s="242" customFormat="1" ht="16.95" customHeight="1">
      <c r="A28" s="226" t="s">
        <v>570</v>
      </c>
      <c r="B28" s="234">
        <v>44310</v>
      </c>
      <c r="C28" s="211">
        <v>0.33333333333333331</v>
      </c>
      <c r="D28" s="215"/>
      <c r="E28" s="215"/>
      <c r="F28" s="215" t="s">
        <v>605</v>
      </c>
      <c r="G28" s="439" t="s">
        <v>1012</v>
      </c>
      <c r="H28" s="216" t="s">
        <v>19</v>
      </c>
      <c r="I28" s="216" t="s">
        <v>545</v>
      </c>
      <c r="J28" s="340"/>
      <c r="K28" s="243"/>
      <c r="L28" s="243">
        <v>22</v>
      </c>
      <c r="M28" s="243"/>
      <c r="N28" s="422">
        <v>3</v>
      </c>
      <c r="O28" s="422">
        <f t="shared" si="0"/>
        <v>66</v>
      </c>
    </row>
    <row r="29" spans="1:20" s="242" customFormat="1" ht="16.95" customHeight="1">
      <c r="A29" s="226" t="s">
        <v>571</v>
      </c>
      <c r="B29" s="234">
        <v>44327</v>
      </c>
      <c r="C29" s="215">
        <v>0.77083333333333337</v>
      </c>
      <c r="D29" s="215"/>
      <c r="E29" s="215"/>
      <c r="F29" s="215" t="s">
        <v>605</v>
      </c>
      <c r="G29" s="439" t="s">
        <v>1013</v>
      </c>
      <c r="H29" s="216" t="s">
        <v>51</v>
      </c>
      <c r="I29" s="216" t="s">
        <v>941</v>
      </c>
      <c r="J29" s="340"/>
      <c r="K29" s="243"/>
      <c r="L29" s="243">
        <v>2</v>
      </c>
      <c r="M29" s="243">
        <v>2</v>
      </c>
      <c r="N29" s="422"/>
      <c r="O29" s="422">
        <f t="shared" si="0"/>
        <v>4</v>
      </c>
      <c r="P29" s="247"/>
      <c r="Q29" s="247"/>
      <c r="S29" s="247"/>
      <c r="T29" s="247"/>
    </row>
    <row r="30" spans="1:20" s="242" customFormat="1" ht="16.95" customHeight="1">
      <c r="A30" s="227" t="s">
        <v>570</v>
      </c>
      <c r="B30" s="230">
        <v>44331</v>
      </c>
      <c r="C30" s="211">
        <v>0.54166666666666663</v>
      </c>
      <c r="D30" s="211" t="s">
        <v>605</v>
      </c>
      <c r="E30" s="211"/>
      <c r="F30" s="211"/>
      <c r="G30" s="438" t="s">
        <v>1012</v>
      </c>
      <c r="H30" s="212" t="s">
        <v>912</v>
      </c>
      <c r="I30" s="212" t="s">
        <v>545</v>
      </c>
      <c r="J30" s="340" t="s">
        <v>920</v>
      </c>
      <c r="K30" s="239"/>
      <c r="L30" s="239">
        <v>26</v>
      </c>
      <c r="M30" s="239"/>
      <c r="N30" s="421">
        <v>3</v>
      </c>
      <c r="O30" s="422">
        <f t="shared" si="0"/>
        <v>78</v>
      </c>
      <c r="P30" s="247"/>
      <c r="Q30" s="247"/>
      <c r="S30" s="247"/>
      <c r="T30" s="247"/>
    </row>
    <row r="31" spans="1:20" s="246" customFormat="1" ht="16.95" customHeight="1">
      <c r="A31" s="227" t="s">
        <v>572</v>
      </c>
      <c r="B31" s="230">
        <v>44333</v>
      </c>
      <c r="C31" s="211">
        <v>0.77083333333333337</v>
      </c>
      <c r="D31" s="211"/>
      <c r="E31" s="211" t="s">
        <v>605</v>
      </c>
      <c r="F31" s="211"/>
      <c r="G31" s="438" t="s">
        <v>603</v>
      </c>
      <c r="H31" s="212" t="s">
        <v>213</v>
      </c>
      <c r="I31" s="216" t="s">
        <v>545</v>
      </c>
      <c r="J31" s="340"/>
      <c r="K31" s="239"/>
      <c r="L31" s="239">
        <v>12</v>
      </c>
      <c r="M31" s="239"/>
      <c r="N31" s="421">
        <v>3</v>
      </c>
      <c r="O31" s="422">
        <f t="shared" si="0"/>
        <v>36</v>
      </c>
      <c r="P31" s="242"/>
      <c r="Q31" s="242"/>
      <c r="R31" s="242"/>
      <c r="S31" s="242"/>
      <c r="T31" s="242"/>
    </row>
    <row r="32" spans="1:20" s="246" customFormat="1" ht="16.95" customHeight="1">
      <c r="A32" s="226" t="s">
        <v>568</v>
      </c>
      <c r="B32" s="234">
        <v>44337</v>
      </c>
      <c r="C32" s="215">
        <v>0.79166666666666663</v>
      </c>
      <c r="D32" s="215" t="s">
        <v>605</v>
      </c>
      <c r="E32" s="215"/>
      <c r="F32" s="215"/>
      <c r="G32" s="439" t="s">
        <v>1013</v>
      </c>
      <c r="H32" s="216" t="s">
        <v>14</v>
      </c>
      <c r="I32" s="216" t="s">
        <v>941</v>
      </c>
      <c r="J32" s="340" t="s">
        <v>615</v>
      </c>
      <c r="K32" s="243"/>
      <c r="L32" s="243">
        <v>35</v>
      </c>
      <c r="M32" s="243"/>
      <c r="N32" s="422">
        <v>2</v>
      </c>
      <c r="O32" s="422">
        <f t="shared" si="0"/>
        <v>70</v>
      </c>
      <c r="P32" s="242"/>
      <c r="Q32" s="242"/>
      <c r="R32" s="247"/>
      <c r="S32" s="242"/>
      <c r="T32" s="242"/>
    </row>
    <row r="33" spans="1:20" s="242" customFormat="1" ht="16.95" customHeight="1">
      <c r="A33" s="227" t="s">
        <v>572</v>
      </c>
      <c r="B33" s="230">
        <v>44347</v>
      </c>
      <c r="C33" s="211">
        <v>0.79166666666666663</v>
      </c>
      <c r="D33" s="211"/>
      <c r="E33" s="211"/>
      <c r="F33" s="211" t="s">
        <v>605</v>
      </c>
      <c r="G33" s="438" t="s">
        <v>1013</v>
      </c>
      <c r="H33" s="212" t="s">
        <v>210</v>
      </c>
      <c r="I33" s="212" t="s">
        <v>941</v>
      </c>
      <c r="J33" s="340"/>
      <c r="K33" s="243"/>
      <c r="L33" s="243">
        <v>12</v>
      </c>
      <c r="M33" s="243">
        <v>3</v>
      </c>
      <c r="N33" s="422"/>
      <c r="O33" s="422">
        <f t="shared" si="0"/>
        <v>36</v>
      </c>
      <c r="P33" s="247"/>
      <c r="Q33" s="247"/>
      <c r="R33" s="247"/>
      <c r="S33" s="247"/>
      <c r="T33" s="247"/>
    </row>
    <row r="34" spans="1:20" s="242" customFormat="1" ht="16.95" customHeight="1">
      <c r="A34" s="227" t="s">
        <v>570</v>
      </c>
      <c r="B34" s="230">
        <v>44352</v>
      </c>
      <c r="C34" s="211">
        <v>0.33333333333333331</v>
      </c>
      <c r="D34" s="211"/>
      <c r="E34" s="211"/>
      <c r="F34" s="211" t="s">
        <v>605</v>
      </c>
      <c r="G34" s="438" t="s">
        <v>1010</v>
      </c>
      <c r="H34" s="212" t="s">
        <v>27</v>
      </c>
      <c r="I34" s="212" t="s">
        <v>453</v>
      </c>
      <c r="J34" s="340" t="s">
        <v>926</v>
      </c>
      <c r="K34" s="243"/>
      <c r="L34" s="243">
        <v>1</v>
      </c>
      <c r="M34" s="243">
        <v>32</v>
      </c>
      <c r="N34" s="422"/>
      <c r="O34" s="422">
        <f t="shared" si="0"/>
        <v>32</v>
      </c>
      <c r="R34" s="246"/>
    </row>
    <row r="35" spans="1:20" s="242" customFormat="1" ht="16.95" customHeight="1">
      <c r="A35" s="226" t="s">
        <v>570</v>
      </c>
      <c r="B35" s="234">
        <v>44352</v>
      </c>
      <c r="C35" s="215">
        <v>0.33333333333333331</v>
      </c>
      <c r="D35" s="215"/>
      <c r="E35" s="215"/>
      <c r="F35" s="215" t="s">
        <v>605</v>
      </c>
      <c r="G35" s="439" t="s">
        <v>1009</v>
      </c>
      <c r="H35" s="216" t="s">
        <v>272</v>
      </c>
      <c r="I35" s="216"/>
      <c r="J35" s="340"/>
      <c r="K35" s="243"/>
      <c r="L35" s="243">
        <v>2</v>
      </c>
      <c r="M35" s="243">
        <v>4</v>
      </c>
      <c r="N35" s="422"/>
      <c r="O35" s="422">
        <f t="shared" si="0"/>
        <v>8</v>
      </c>
      <c r="P35" s="247"/>
      <c r="Q35" s="247"/>
      <c r="S35" s="247"/>
      <c r="T35" s="247"/>
    </row>
    <row r="36" spans="1:20" s="242" customFormat="1" ht="16.95" customHeight="1">
      <c r="A36" s="226" t="s">
        <v>568</v>
      </c>
      <c r="B36" s="234">
        <v>44358</v>
      </c>
      <c r="C36" s="211">
        <v>0.33333333333333331</v>
      </c>
      <c r="D36" s="215"/>
      <c r="E36" s="215"/>
      <c r="F36" s="215" t="s">
        <v>605</v>
      </c>
      <c r="G36" s="439" t="s">
        <v>1010</v>
      </c>
      <c r="H36" s="216" t="s">
        <v>932</v>
      </c>
      <c r="I36" s="212" t="s">
        <v>931</v>
      </c>
      <c r="J36" s="340" t="s">
        <v>935</v>
      </c>
      <c r="K36" s="243"/>
      <c r="L36" s="243">
        <v>1</v>
      </c>
      <c r="M36" s="243">
        <v>32</v>
      </c>
      <c r="N36" s="422"/>
      <c r="O36" s="422">
        <f t="shared" si="0"/>
        <v>32</v>
      </c>
    </row>
    <row r="37" spans="1:20" s="242" customFormat="1" ht="16.95" customHeight="1">
      <c r="A37" s="227" t="s">
        <v>572</v>
      </c>
      <c r="B37" s="230">
        <v>44361</v>
      </c>
      <c r="C37" s="211">
        <v>0.77083333333333337</v>
      </c>
      <c r="D37" s="211"/>
      <c r="E37" s="211" t="s">
        <v>605</v>
      </c>
      <c r="F37" s="211"/>
      <c r="G37" s="438" t="s">
        <v>603</v>
      </c>
      <c r="H37" s="212" t="s">
        <v>213</v>
      </c>
      <c r="I37" s="212" t="s">
        <v>545</v>
      </c>
      <c r="J37" s="340"/>
      <c r="K37" s="239"/>
      <c r="L37" s="239">
        <v>12</v>
      </c>
      <c r="M37" s="239"/>
      <c r="N37" s="421">
        <v>3</v>
      </c>
      <c r="O37" s="422">
        <f t="shared" si="0"/>
        <v>36</v>
      </c>
      <c r="Q37" s="246"/>
      <c r="S37" s="246"/>
      <c r="T37" s="246"/>
    </row>
    <row r="38" spans="1:20" s="242" customFormat="1" ht="16.95" customHeight="1">
      <c r="A38" s="227" t="s">
        <v>570</v>
      </c>
      <c r="B38" s="230">
        <v>44366</v>
      </c>
      <c r="C38" s="211">
        <v>0.54166666666666663</v>
      </c>
      <c r="D38" s="211" t="s">
        <v>605</v>
      </c>
      <c r="E38" s="211"/>
      <c r="F38" s="211"/>
      <c r="G38" s="438" t="s">
        <v>1011</v>
      </c>
      <c r="H38" s="212" t="s">
        <v>910</v>
      </c>
      <c r="I38" s="212"/>
      <c r="J38" s="340" t="s">
        <v>914</v>
      </c>
      <c r="K38" s="243"/>
      <c r="L38" s="243">
        <v>26</v>
      </c>
      <c r="M38" s="243"/>
      <c r="N38" s="422">
        <v>3</v>
      </c>
      <c r="O38" s="422">
        <f t="shared" si="0"/>
        <v>78</v>
      </c>
      <c r="P38" s="247"/>
      <c r="Q38" s="247"/>
      <c r="R38" s="247"/>
      <c r="S38" s="247"/>
      <c r="T38" s="247"/>
    </row>
    <row r="39" spans="1:20" s="242" customFormat="1" ht="16.95" customHeight="1">
      <c r="A39" s="227" t="s">
        <v>570</v>
      </c>
      <c r="B39" s="230">
        <v>44366</v>
      </c>
      <c r="C39" s="211">
        <v>0.75</v>
      </c>
      <c r="D39" s="211" t="s">
        <v>605</v>
      </c>
      <c r="E39" s="211"/>
      <c r="F39" s="211"/>
      <c r="G39" s="438" t="s">
        <v>1015</v>
      </c>
      <c r="H39" s="212" t="s">
        <v>384</v>
      </c>
      <c r="I39" s="212" t="s">
        <v>545</v>
      </c>
      <c r="J39" s="340"/>
      <c r="K39" s="243"/>
      <c r="L39" s="243">
        <v>32</v>
      </c>
      <c r="M39" s="243">
        <v>1</v>
      </c>
      <c r="N39" s="422"/>
      <c r="O39" s="422">
        <f t="shared" si="0"/>
        <v>32</v>
      </c>
      <c r="P39" s="246"/>
      <c r="R39" s="247"/>
    </row>
    <row r="40" spans="1:20" s="242" customFormat="1" ht="16.95" customHeight="1">
      <c r="A40" s="227" t="s">
        <v>570</v>
      </c>
      <c r="B40" s="230">
        <v>44380</v>
      </c>
      <c r="C40" s="211">
        <v>0.54166666666666663</v>
      </c>
      <c r="D40" s="211" t="s">
        <v>605</v>
      </c>
      <c r="E40" s="211"/>
      <c r="F40" s="211"/>
      <c r="G40" s="438" t="s">
        <v>1011</v>
      </c>
      <c r="H40" s="212" t="s">
        <v>911</v>
      </c>
      <c r="I40" s="212"/>
      <c r="J40" s="340" t="s">
        <v>913</v>
      </c>
      <c r="K40" s="243"/>
      <c r="L40" s="243">
        <v>26</v>
      </c>
      <c r="M40" s="243"/>
      <c r="N40" s="422">
        <v>3</v>
      </c>
      <c r="O40" s="422">
        <f t="shared" si="0"/>
        <v>78</v>
      </c>
      <c r="R40" s="247"/>
    </row>
    <row r="41" spans="1:20" s="242" customFormat="1" ht="16.95" customHeight="1">
      <c r="A41" s="226" t="s">
        <v>584</v>
      </c>
      <c r="B41" s="234">
        <v>44381</v>
      </c>
      <c r="C41" s="215">
        <v>0.4375</v>
      </c>
      <c r="D41" s="215"/>
      <c r="E41" s="215"/>
      <c r="F41" s="215" t="s">
        <v>605</v>
      </c>
      <c r="G41" s="439" t="s">
        <v>588</v>
      </c>
      <c r="H41" s="216" t="s">
        <v>198</v>
      </c>
      <c r="I41" s="216"/>
      <c r="J41" s="340"/>
      <c r="K41" s="243"/>
      <c r="L41" s="239">
        <v>8</v>
      </c>
      <c r="M41" s="239"/>
      <c r="N41" s="421">
        <v>2</v>
      </c>
      <c r="O41" s="422">
        <f t="shared" si="0"/>
        <v>16</v>
      </c>
    </row>
    <row r="42" spans="1:20" s="242" customFormat="1" ht="16.95" customHeight="1">
      <c r="A42" s="227" t="s">
        <v>571</v>
      </c>
      <c r="B42" s="237">
        <v>44383</v>
      </c>
      <c r="C42" s="211">
        <v>0.41666666666666669</v>
      </c>
      <c r="D42" s="211"/>
      <c r="E42" s="211"/>
      <c r="F42" s="211" t="s">
        <v>605</v>
      </c>
      <c r="G42" s="438" t="s">
        <v>1012</v>
      </c>
      <c r="H42" s="212" t="s">
        <v>602</v>
      </c>
      <c r="I42" s="212" t="s">
        <v>545</v>
      </c>
      <c r="J42" s="340"/>
      <c r="K42" s="243"/>
      <c r="L42" s="243">
        <v>3</v>
      </c>
      <c r="M42" s="243">
        <v>6</v>
      </c>
      <c r="N42" s="422"/>
      <c r="O42" s="422">
        <f t="shared" si="0"/>
        <v>18</v>
      </c>
    </row>
    <row r="43" spans="1:20" s="242" customFormat="1" ht="16.95" customHeight="1">
      <c r="A43" s="226" t="s">
        <v>570</v>
      </c>
      <c r="B43" s="234">
        <v>44387</v>
      </c>
      <c r="C43" s="215">
        <v>0.6875</v>
      </c>
      <c r="D43" s="215" t="s">
        <v>605</v>
      </c>
      <c r="E43" s="215"/>
      <c r="F43" s="215"/>
      <c r="G43" s="439" t="s">
        <v>1015</v>
      </c>
      <c r="H43" s="216" t="s">
        <v>36</v>
      </c>
      <c r="I43" s="216" t="s">
        <v>545</v>
      </c>
      <c r="J43" s="340"/>
      <c r="K43" s="243"/>
      <c r="L43" s="243">
        <v>26</v>
      </c>
      <c r="M43" s="243"/>
      <c r="N43" s="422">
        <v>1</v>
      </c>
      <c r="O43" s="422">
        <f t="shared" si="0"/>
        <v>26</v>
      </c>
    </row>
    <row r="44" spans="1:20" s="242" customFormat="1" ht="16.95" customHeight="1">
      <c r="A44" s="227" t="s">
        <v>572</v>
      </c>
      <c r="B44" s="230">
        <v>44389</v>
      </c>
      <c r="C44" s="211">
        <v>0.79166666666666663</v>
      </c>
      <c r="D44" s="211" t="s">
        <v>605</v>
      </c>
      <c r="E44" s="211"/>
      <c r="F44" s="211"/>
      <c r="G44" s="438" t="s">
        <v>588</v>
      </c>
      <c r="H44" s="212" t="s">
        <v>727</v>
      </c>
      <c r="I44" s="212" t="s">
        <v>937</v>
      </c>
      <c r="J44" s="340" t="s">
        <v>80</v>
      </c>
      <c r="K44" s="239"/>
      <c r="L44" s="239">
        <v>26</v>
      </c>
      <c r="M44" s="239"/>
      <c r="N44" s="421">
        <v>3</v>
      </c>
      <c r="O44" s="422">
        <f t="shared" si="0"/>
        <v>78</v>
      </c>
    </row>
    <row r="45" spans="1:20" s="242" customFormat="1" ht="16.95" customHeight="1">
      <c r="A45" s="227" t="s">
        <v>572</v>
      </c>
      <c r="B45" s="230">
        <v>44396</v>
      </c>
      <c r="C45" s="211">
        <v>0.77083333333333337</v>
      </c>
      <c r="D45" s="211"/>
      <c r="E45" s="211" t="s">
        <v>605</v>
      </c>
      <c r="F45" s="211"/>
      <c r="G45" s="438" t="s">
        <v>603</v>
      </c>
      <c r="H45" s="212" t="s">
        <v>213</v>
      </c>
      <c r="I45" s="212" t="s">
        <v>545</v>
      </c>
      <c r="J45" s="340"/>
      <c r="K45" s="239"/>
      <c r="L45" s="239">
        <v>12</v>
      </c>
      <c r="M45" s="239"/>
      <c r="N45" s="421">
        <v>3</v>
      </c>
      <c r="O45" s="422">
        <f t="shared" si="0"/>
        <v>36</v>
      </c>
      <c r="P45" s="247"/>
      <c r="Q45" s="247"/>
      <c r="S45" s="247"/>
      <c r="T45" s="247"/>
    </row>
    <row r="46" spans="1:20" s="242" customFormat="1" ht="16.95" customHeight="1">
      <c r="A46" s="227" t="s">
        <v>572</v>
      </c>
      <c r="B46" s="230">
        <v>44403</v>
      </c>
      <c r="C46" s="211">
        <v>0.79166666666666663</v>
      </c>
      <c r="D46" s="211" t="s">
        <v>605</v>
      </c>
      <c r="E46" s="211"/>
      <c r="F46" s="211"/>
      <c r="G46" s="438" t="s">
        <v>588</v>
      </c>
      <c r="H46" s="212" t="s">
        <v>586</v>
      </c>
      <c r="I46" s="212" t="s">
        <v>587</v>
      </c>
      <c r="J46" s="340" t="s">
        <v>917</v>
      </c>
      <c r="K46" s="239"/>
      <c r="L46" s="239">
        <v>26</v>
      </c>
      <c r="M46" s="239"/>
      <c r="N46" s="421">
        <v>3</v>
      </c>
      <c r="O46" s="422">
        <f t="shared" si="0"/>
        <v>78</v>
      </c>
    </row>
    <row r="47" spans="1:20" s="242" customFormat="1" ht="16.95" customHeight="1">
      <c r="A47" s="227" t="s">
        <v>572</v>
      </c>
      <c r="B47" s="230">
        <v>44410</v>
      </c>
      <c r="C47" s="211">
        <v>0.79166666666666663</v>
      </c>
      <c r="D47" s="211"/>
      <c r="E47" s="211"/>
      <c r="F47" s="211" t="s">
        <v>605</v>
      </c>
      <c r="G47" s="438" t="s">
        <v>576</v>
      </c>
      <c r="H47" s="212" t="s">
        <v>576</v>
      </c>
      <c r="I47" s="212" t="s">
        <v>545</v>
      </c>
      <c r="J47" s="340"/>
      <c r="K47" s="239"/>
      <c r="L47" s="239">
        <v>12</v>
      </c>
      <c r="M47" s="239"/>
      <c r="N47" s="421">
        <v>2</v>
      </c>
      <c r="O47" s="422">
        <f t="shared" si="0"/>
        <v>24</v>
      </c>
    </row>
    <row r="48" spans="1:20" s="242" customFormat="1" ht="16.95" customHeight="1">
      <c r="A48" s="227" t="s">
        <v>584</v>
      </c>
      <c r="B48" s="230">
        <v>44423</v>
      </c>
      <c r="C48" s="211">
        <v>0.3125</v>
      </c>
      <c r="D48" s="211" t="s">
        <v>605</v>
      </c>
      <c r="E48" s="211"/>
      <c r="F48" s="211"/>
      <c r="G48" s="438" t="s">
        <v>588</v>
      </c>
      <c r="H48" s="212" t="s">
        <v>593</v>
      </c>
      <c r="I48" s="212" t="s">
        <v>594</v>
      </c>
      <c r="J48" s="340" t="s">
        <v>916</v>
      </c>
      <c r="K48" s="243"/>
      <c r="L48" s="243">
        <v>26</v>
      </c>
      <c r="M48" s="243"/>
      <c r="N48" s="422">
        <v>3</v>
      </c>
      <c r="O48" s="422">
        <f t="shared" si="0"/>
        <v>78</v>
      </c>
    </row>
    <row r="49" spans="1:20" s="242" customFormat="1" ht="16.95" customHeight="1">
      <c r="A49" s="227" t="s">
        <v>572</v>
      </c>
      <c r="B49" s="230">
        <v>44431</v>
      </c>
      <c r="C49" s="211">
        <v>0.77083333333333337</v>
      </c>
      <c r="D49" s="211"/>
      <c r="E49" s="211" t="s">
        <v>605</v>
      </c>
      <c r="F49" s="211"/>
      <c r="G49" s="438" t="s">
        <v>603</v>
      </c>
      <c r="H49" s="212" t="s">
        <v>213</v>
      </c>
      <c r="I49" s="212" t="s">
        <v>545</v>
      </c>
      <c r="J49" s="340"/>
      <c r="K49" s="239"/>
      <c r="L49" s="239">
        <v>12</v>
      </c>
      <c r="M49" s="239"/>
      <c r="N49" s="421">
        <v>3</v>
      </c>
      <c r="O49" s="422">
        <f t="shared" si="0"/>
        <v>36</v>
      </c>
      <c r="P49" s="247"/>
      <c r="Q49" s="247"/>
      <c r="S49" s="247"/>
      <c r="T49" s="247"/>
    </row>
    <row r="50" spans="1:20" s="242" customFormat="1" ht="16.95" customHeight="1">
      <c r="A50" s="226" t="s">
        <v>571</v>
      </c>
      <c r="B50" s="234">
        <v>44439</v>
      </c>
      <c r="C50" s="215">
        <v>0.77083333333333337</v>
      </c>
      <c r="D50" s="215"/>
      <c r="E50" s="215"/>
      <c r="F50" s="215" t="s">
        <v>605</v>
      </c>
      <c r="G50" s="439" t="s">
        <v>1013</v>
      </c>
      <c r="H50" s="216" t="s">
        <v>51</v>
      </c>
      <c r="I50" s="216" t="s">
        <v>549</v>
      </c>
      <c r="J50" s="340"/>
      <c r="K50" s="243"/>
      <c r="L50" s="243">
        <v>2</v>
      </c>
      <c r="M50" s="243">
        <v>2</v>
      </c>
      <c r="N50" s="422"/>
      <c r="O50" s="422">
        <f t="shared" si="0"/>
        <v>4</v>
      </c>
      <c r="P50" s="247"/>
      <c r="Q50" s="247"/>
      <c r="S50" s="247"/>
      <c r="T50" s="247"/>
    </row>
    <row r="51" spans="1:20" s="247" customFormat="1" ht="16.95" customHeight="1">
      <c r="A51" s="227" t="s">
        <v>568</v>
      </c>
      <c r="B51" s="230">
        <v>44442</v>
      </c>
      <c r="C51" s="211">
        <v>0.75</v>
      </c>
      <c r="D51" s="211"/>
      <c r="E51" s="211"/>
      <c r="F51" s="211" t="s">
        <v>605</v>
      </c>
      <c r="G51" s="438" t="s">
        <v>1015</v>
      </c>
      <c r="H51" s="212" t="s">
        <v>43</v>
      </c>
      <c r="I51" s="212" t="s">
        <v>906</v>
      </c>
      <c r="J51" s="340"/>
      <c r="K51" s="239"/>
      <c r="L51" s="239">
        <v>1</v>
      </c>
      <c r="M51" s="239">
        <v>2</v>
      </c>
      <c r="N51" s="421"/>
      <c r="O51" s="422">
        <f t="shared" si="0"/>
        <v>2</v>
      </c>
      <c r="P51" s="242"/>
      <c r="Q51" s="242"/>
      <c r="R51" s="242"/>
      <c r="S51" s="242"/>
      <c r="T51" s="242"/>
    </row>
    <row r="52" spans="1:20" s="242" customFormat="1" ht="16.95" customHeight="1">
      <c r="A52" s="227" t="s">
        <v>572</v>
      </c>
      <c r="B52" s="230">
        <v>44445</v>
      </c>
      <c r="C52" s="211">
        <v>0.79166666666666663</v>
      </c>
      <c r="D52" s="211" t="s">
        <v>605</v>
      </c>
      <c r="E52" s="211"/>
      <c r="F52" s="211"/>
      <c r="G52" s="438" t="s">
        <v>1012</v>
      </c>
      <c r="H52" s="212" t="s">
        <v>936</v>
      </c>
      <c r="I52" s="212" t="s">
        <v>592</v>
      </c>
      <c r="J52" s="340" t="s">
        <v>915</v>
      </c>
      <c r="K52" s="243"/>
      <c r="L52" s="243">
        <v>26</v>
      </c>
      <c r="M52" s="243"/>
      <c r="N52" s="422">
        <v>3</v>
      </c>
      <c r="O52" s="422">
        <f t="shared" si="0"/>
        <v>78</v>
      </c>
    </row>
    <row r="53" spans="1:20" s="242" customFormat="1" ht="16.95" customHeight="1">
      <c r="A53" s="227" t="s">
        <v>584</v>
      </c>
      <c r="B53" s="230">
        <v>44451</v>
      </c>
      <c r="C53" s="211">
        <v>0.3125</v>
      </c>
      <c r="D53" s="211" t="s">
        <v>605</v>
      </c>
      <c r="E53" s="211"/>
      <c r="F53" s="211"/>
      <c r="G53" s="438" t="s">
        <v>588</v>
      </c>
      <c r="H53" s="212" t="s">
        <v>595</v>
      </c>
      <c r="I53" s="212" t="s">
        <v>596</v>
      </c>
      <c r="J53" s="340" t="s">
        <v>918</v>
      </c>
      <c r="K53" s="243"/>
      <c r="L53" s="243">
        <v>26</v>
      </c>
      <c r="M53" s="243"/>
      <c r="N53" s="422">
        <v>3</v>
      </c>
      <c r="O53" s="422">
        <f t="shared" si="0"/>
        <v>78</v>
      </c>
    </row>
    <row r="54" spans="1:20" s="242" customFormat="1" ht="16.95" customHeight="1">
      <c r="A54" s="227" t="s">
        <v>569</v>
      </c>
      <c r="B54" s="230">
        <v>44455</v>
      </c>
      <c r="C54" s="211">
        <v>0.22916666666666666</v>
      </c>
      <c r="D54" s="211" t="s">
        <v>605</v>
      </c>
      <c r="E54" s="211"/>
      <c r="F54" s="211"/>
      <c r="G54" s="438" t="s">
        <v>1015</v>
      </c>
      <c r="H54" s="212" t="s">
        <v>928</v>
      </c>
      <c r="I54" s="212" t="s">
        <v>929</v>
      </c>
      <c r="J54" s="340"/>
      <c r="K54" s="243"/>
      <c r="L54" s="243"/>
      <c r="M54" s="243"/>
      <c r="N54" s="422"/>
      <c r="O54" s="422">
        <f t="shared" si="0"/>
        <v>0</v>
      </c>
    </row>
    <row r="55" spans="1:20" s="242" customFormat="1" ht="16.95" customHeight="1">
      <c r="A55" s="227" t="s">
        <v>572</v>
      </c>
      <c r="B55" s="230">
        <v>44459</v>
      </c>
      <c r="C55" s="211">
        <v>0.77083333333333337</v>
      </c>
      <c r="D55" s="211"/>
      <c r="E55" s="211" t="s">
        <v>605</v>
      </c>
      <c r="F55" s="211"/>
      <c r="G55" s="438" t="s">
        <v>603</v>
      </c>
      <c r="H55" s="212" t="s">
        <v>505</v>
      </c>
      <c r="I55" s="212" t="s">
        <v>545</v>
      </c>
      <c r="J55" s="340"/>
      <c r="K55" s="239"/>
      <c r="L55" s="239">
        <v>12</v>
      </c>
      <c r="M55" s="239"/>
      <c r="N55" s="421">
        <v>3</v>
      </c>
      <c r="O55" s="422">
        <f t="shared" si="0"/>
        <v>36</v>
      </c>
      <c r="Q55" s="246"/>
      <c r="R55" s="247"/>
      <c r="S55" s="246"/>
      <c r="T55" s="246"/>
    </row>
    <row r="56" spans="1:20" s="242" customFormat="1" ht="16.95" customHeight="1">
      <c r="A56" s="227" t="s">
        <v>568</v>
      </c>
      <c r="B56" s="230">
        <v>44463</v>
      </c>
      <c r="C56" s="211">
        <v>0.75</v>
      </c>
      <c r="D56" s="211" t="s">
        <v>605</v>
      </c>
      <c r="E56" s="211"/>
      <c r="F56" s="211"/>
      <c r="G56" s="438" t="s">
        <v>588</v>
      </c>
      <c r="H56" s="212" t="s">
        <v>597</v>
      </c>
      <c r="I56" s="212" t="s">
        <v>598</v>
      </c>
      <c r="J56" s="340"/>
      <c r="K56" s="243"/>
      <c r="L56" s="243">
        <v>32</v>
      </c>
      <c r="M56" s="243"/>
      <c r="N56" s="422">
        <v>3</v>
      </c>
      <c r="O56" s="422">
        <f t="shared" si="0"/>
        <v>96</v>
      </c>
    </row>
    <row r="57" spans="1:20" s="246" customFormat="1" ht="16.95" customHeight="1">
      <c r="A57" s="226" t="s">
        <v>570</v>
      </c>
      <c r="B57" s="234">
        <v>44471</v>
      </c>
      <c r="C57" s="215">
        <v>0.5</v>
      </c>
      <c r="D57" s="215" t="s">
        <v>605</v>
      </c>
      <c r="E57" s="215"/>
      <c r="F57" s="215"/>
      <c r="G57" s="439" t="s">
        <v>1008</v>
      </c>
      <c r="H57" s="216" t="s">
        <v>201</v>
      </c>
      <c r="I57" s="216" t="s">
        <v>545</v>
      </c>
      <c r="J57" s="340"/>
      <c r="K57" s="243"/>
      <c r="L57" s="243">
        <v>32</v>
      </c>
      <c r="M57" s="243">
        <v>4</v>
      </c>
      <c r="N57" s="422"/>
      <c r="O57" s="422">
        <f t="shared" si="0"/>
        <v>128</v>
      </c>
      <c r="P57" s="242"/>
      <c r="Q57" s="242"/>
      <c r="R57" s="242"/>
      <c r="S57" s="242"/>
      <c r="T57" s="242"/>
    </row>
    <row r="58" spans="1:20" s="242" customFormat="1" ht="16.95" customHeight="1">
      <c r="A58" s="226" t="s">
        <v>570</v>
      </c>
      <c r="B58" s="234">
        <v>44471</v>
      </c>
      <c r="C58" s="211">
        <v>0.33333333333333331</v>
      </c>
      <c r="D58" s="215"/>
      <c r="E58" s="215"/>
      <c r="F58" s="215" t="s">
        <v>605</v>
      </c>
      <c r="G58" s="439" t="s">
        <v>1009</v>
      </c>
      <c r="H58" s="216" t="s">
        <v>923</v>
      </c>
      <c r="I58" s="216" t="s">
        <v>547</v>
      </c>
      <c r="J58" s="340"/>
      <c r="K58" s="243"/>
      <c r="L58" s="243">
        <v>2</v>
      </c>
      <c r="M58" s="243">
        <v>3</v>
      </c>
      <c r="N58" s="422"/>
      <c r="O58" s="422">
        <f t="shared" si="0"/>
        <v>6</v>
      </c>
    </row>
    <row r="59" spans="1:20" s="242" customFormat="1" ht="16.95" customHeight="1">
      <c r="A59" s="227" t="s">
        <v>572</v>
      </c>
      <c r="B59" s="230">
        <v>44473</v>
      </c>
      <c r="C59" s="211">
        <v>0.79166666666666663</v>
      </c>
      <c r="D59" s="211"/>
      <c r="E59" s="211"/>
      <c r="F59" s="211" t="s">
        <v>605</v>
      </c>
      <c r="G59" s="438" t="s">
        <v>576</v>
      </c>
      <c r="H59" s="212" t="s">
        <v>576</v>
      </c>
      <c r="I59" s="212" t="s">
        <v>545</v>
      </c>
      <c r="J59" s="340"/>
      <c r="K59" s="239"/>
      <c r="L59" s="239">
        <v>12</v>
      </c>
      <c r="M59" s="239"/>
      <c r="N59" s="421">
        <v>2</v>
      </c>
      <c r="O59" s="422">
        <f t="shared" si="0"/>
        <v>24</v>
      </c>
    </row>
    <row r="60" spans="1:20" s="242" customFormat="1" ht="16.95" customHeight="1">
      <c r="A60" s="426" t="s">
        <v>568</v>
      </c>
      <c r="B60" s="237">
        <v>44476</v>
      </c>
      <c r="C60" s="211"/>
      <c r="D60" s="211" t="s">
        <v>605</v>
      </c>
      <c r="E60" s="211"/>
      <c r="F60" s="211"/>
      <c r="G60" s="438" t="s">
        <v>588</v>
      </c>
      <c r="H60" s="212" t="s">
        <v>619</v>
      </c>
      <c r="I60" s="212" t="s">
        <v>199</v>
      </c>
      <c r="J60" s="340"/>
      <c r="K60" s="239"/>
      <c r="L60" s="243">
        <v>32</v>
      </c>
      <c r="M60" s="243"/>
      <c r="N60" s="422">
        <v>2</v>
      </c>
      <c r="O60" s="422">
        <f t="shared" si="0"/>
        <v>64</v>
      </c>
      <c r="Q60" s="246"/>
      <c r="S60" s="246"/>
      <c r="T60" s="246"/>
    </row>
    <row r="61" spans="1:20" s="242" customFormat="1" ht="16.95" customHeight="1">
      <c r="A61" s="226" t="s">
        <v>570</v>
      </c>
      <c r="B61" s="234">
        <v>44478</v>
      </c>
      <c r="C61" s="215">
        <v>0.33333333333333331</v>
      </c>
      <c r="D61" s="215"/>
      <c r="E61" s="215"/>
      <c r="F61" s="215" t="s">
        <v>605</v>
      </c>
      <c r="G61" s="439" t="s">
        <v>1009</v>
      </c>
      <c r="H61" s="216" t="s">
        <v>426</v>
      </c>
      <c r="I61" s="216" t="s">
        <v>545</v>
      </c>
      <c r="J61" s="340"/>
      <c r="K61" s="243"/>
      <c r="L61" s="243">
        <v>3</v>
      </c>
      <c r="M61" s="243">
        <v>6</v>
      </c>
      <c r="N61" s="422"/>
      <c r="O61" s="422">
        <f t="shared" si="0"/>
        <v>18</v>
      </c>
      <c r="P61" s="247"/>
      <c r="Q61" s="247"/>
      <c r="S61" s="247"/>
      <c r="T61" s="247"/>
    </row>
    <row r="62" spans="1:20" s="242" customFormat="1" ht="16.95" customHeight="1">
      <c r="A62" s="226" t="s">
        <v>570</v>
      </c>
      <c r="B62" s="234">
        <v>44485</v>
      </c>
      <c r="C62" s="215">
        <v>0.54166666666666696</v>
      </c>
      <c r="D62" s="215" t="s">
        <v>605</v>
      </c>
      <c r="E62" s="215"/>
      <c r="F62" s="215"/>
      <c r="G62" s="439" t="s">
        <v>1012</v>
      </c>
      <c r="H62" s="216" t="s">
        <v>47</v>
      </c>
      <c r="I62" s="216" t="s">
        <v>545</v>
      </c>
      <c r="J62" s="340"/>
      <c r="K62" s="243"/>
      <c r="L62" s="243">
        <v>32</v>
      </c>
      <c r="M62" s="243"/>
      <c r="N62" s="422">
        <v>3</v>
      </c>
      <c r="O62" s="422">
        <f t="shared" si="0"/>
        <v>96</v>
      </c>
    </row>
    <row r="63" spans="1:20" s="242" customFormat="1" ht="16.95" customHeight="1">
      <c r="A63" s="227" t="s">
        <v>572</v>
      </c>
      <c r="B63" s="230">
        <v>44487</v>
      </c>
      <c r="C63" s="211">
        <v>0.77083333333333337</v>
      </c>
      <c r="D63" s="211"/>
      <c r="E63" s="211" t="s">
        <v>605</v>
      </c>
      <c r="F63" s="211"/>
      <c r="G63" s="438" t="s">
        <v>603</v>
      </c>
      <c r="H63" s="212" t="s">
        <v>505</v>
      </c>
      <c r="I63" s="212" t="s">
        <v>545</v>
      </c>
      <c r="J63" s="340"/>
      <c r="K63" s="239"/>
      <c r="L63" s="239">
        <v>8</v>
      </c>
      <c r="M63" s="239"/>
      <c r="N63" s="421">
        <v>3</v>
      </c>
      <c r="O63" s="422">
        <f t="shared" si="0"/>
        <v>24</v>
      </c>
      <c r="Q63" s="246"/>
      <c r="S63" s="246"/>
      <c r="T63" s="246"/>
    </row>
    <row r="64" spans="1:20" s="424" customFormat="1" ht="16.95" customHeight="1">
      <c r="A64" s="426" t="s">
        <v>569</v>
      </c>
      <c r="B64" s="237">
        <v>44490</v>
      </c>
      <c r="C64" s="215"/>
      <c r="D64" s="215" t="s">
        <v>605</v>
      </c>
      <c r="E64" s="215"/>
      <c r="F64" s="215"/>
      <c r="G64" s="439" t="s">
        <v>588</v>
      </c>
      <c r="H64" s="216" t="s">
        <v>25</v>
      </c>
      <c r="I64" s="216" t="s">
        <v>66</v>
      </c>
      <c r="J64" s="340"/>
      <c r="K64" s="243"/>
      <c r="L64" s="243">
        <v>32</v>
      </c>
      <c r="M64" s="243"/>
      <c r="N64" s="422">
        <v>2</v>
      </c>
      <c r="O64" s="422">
        <f t="shared" si="0"/>
        <v>64</v>
      </c>
      <c r="P64" s="242"/>
      <c r="Q64" s="242"/>
      <c r="R64" s="242"/>
      <c r="S64" s="242"/>
      <c r="T64" s="242"/>
    </row>
    <row r="65" spans="1:20" s="246" customFormat="1" ht="16.95" customHeight="1">
      <c r="A65" s="226" t="s">
        <v>570</v>
      </c>
      <c r="B65" s="234">
        <v>44499</v>
      </c>
      <c r="C65" s="215">
        <v>0.79166666666666663</v>
      </c>
      <c r="D65" s="215" t="s">
        <v>605</v>
      </c>
      <c r="E65" s="215"/>
      <c r="F65" s="215"/>
      <c r="G65" s="439" t="s">
        <v>1015</v>
      </c>
      <c r="H65" s="216" t="s">
        <v>296</v>
      </c>
      <c r="I65" s="216" t="s">
        <v>507</v>
      </c>
      <c r="J65" s="340"/>
      <c r="K65" s="243"/>
      <c r="L65" s="243">
        <v>42</v>
      </c>
      <c r="M65" s="243">
        <v>2</v>
      </c>
      <c r="N65" s="422"/>
      <c r="O65" s="422">
        <f t="shared" si="0"/>
        <v>84</v>
      </c>
      <c r="P65" s="242"/>
      <c r="Q65" s="242"/>
      <c r="R65" s="242"/>
      <c r="S65" s="242"/>
      <c r="T65" s="242"/>
    </row>
    <row r="66" spans="1:20" s="242" customFormat="1" ht="16.95" customHeight="1">
      <c r="A66" s="227" t="s">
        <v>572</v>
      </c>
      <c r="B66" s="230">
        <v>44508</v>
      </c>
      <c r="C66" s="211">
        <v>0.79166666666666663</v>
      </c>
      <c r="D66" s="211"/>
      <c r="E66" s="211"/>
      <c r="F66" s="211" t="s">
        <v>605</v>
      </c>
      <c r="G66" s="438" t="s">
        <v>576</v>
      </c>
      <c r="H66" s="212" t="s">
        <v>576</v>
      </c>
      <c r="I66" s="212" t="s">
        <v>545</v>
      </c>
      <c r="J66" s="340"/>
      <c r="K66" s="239"/>
      <c r="L66" s="239">
        <v>12</v>
      </c>
      <c r="M66" s="239"/>
      <c r="N66" s="421">
        <v>2</v>
      </c>
      <c r="O66" s="422">
        <f t="shared" si="0"/>
        <v>24</v>
      </c>
    </row>
    <row r="67" spans="1:20" s="242" customFormat="1" ht="16.95" customHeight="1">
      <c r="A67" s="226" t="s">
        <v>571</v>
      </c>
      <c r="B67" s="234">
        <v>44509</v>
      </c>
      <c r="C67" s="215">
        <v>0.77083333333333337</v>
      </c>
      <c r="D67" s="215"/>
      <c r="E67" s="215"/>
      <c r="F67" s="215" t="s">
        <v>605</v>
      </c>
      <c r="G67" s="439" t="s">
        <v>1013</v>
      </c>
      <c r="H67" s="216" t="s">
        <v>51</v>
      </c>
      <c r="I67" s="212" t="s">
        <v>566</v>
      </c>
      <c r="J67" s="340"/>
      <c r="K67" s="243"/>
      <c r="L67" s="243">
        <v>2</v>
      </c>
      <c r="M67" s="243">
        <v>2</v>
      </c>
      <c r="N67" s="422"/>
      <c r="O67" s="422">
        <f t="shared" si="0"/>
        <v>4</v>
      </c>
      <c r="P67" s="247"/>
      <c r="Q67" s="247"/>
      <c r="R67" s="246"/>
      <c r="S67" s="247"/>
      <c r="T67" s="247"/>
    </row>
    <row r="68" spans="1:20" s="242" customFormat="1" ht="16.95" customHeight="1">
      <c r="A68" s="227" t="s">
        <v>569</v>
      </c>
      <c r="B68" s="230">
        <v>44511</v>
      </c>
      <c r="C68" s="211">
        <v>0.6875</v>
      </c>
      <c r="D68" s="211" t="s">
        <v>605</v>
      </c>
      <c r="E68" s="211"/>
      <c r="F68" s="211"/>
      <c r="G68" s="438" t="s">
        <v>1008</v>
      </c>
      <c r="H68" s="212" t="s">
        <v>204</v>
      </c>
      <c r="I68" s="212" t="s">
        <v>545</v>
      </c>
      <c r="J68" s="340"/>
      <c r="K68" s="345"/>
      <c r="L68" s="239">
        <v>18</v>
      </c>
      <c r="M68" s="239"/>
      <c r="N68" s="421">
        <v>1</v>
      </c>
      <c r="O68" s="422">
        <f t="shared" si="0"/>
        <v>18</v>
      </c>
    </row>
    <row r="69" spans="1:20" s="242" customFormat="1" ht="16.95" customHeight="1">
      <c r="A69" s="227" t="s">
        <v>584</v>
      </c>
      <c r="B69" s="230">
        <v>44514</v>
      </c>
      <c r="C69" s="211">
        <v>0.48958333333333331</v>
      </c>
      <c r="D69" s="211"/>
      <c r="E69" s="211"/>
      <c r="F69" s="211" t="s">
        <v>605</v>
      </c>
      <c r="G69" s="438" t="s">
        <v>1015</v>
      </c>
      <c r="H69" s="212" t="s">
        <v>607</v>
      </c>
      <c r="I69" s="212" t="s">
        <v>74</v>
      </c>
      <c r="J69" s="340"/>
      <c r="K69" s="345"/>
      <c r="L69" s="239">
        <v>2</v>
      </c>
      <c r="M69" s="239">
        <v>1</v>
      </c>
      <c r="N69" s="421"/>
      <c r="O69" s="422">
        <f t="shared" si="0"/>
        <v>2</v>
      </c>
      <c r="R69" s="247"/>
    </row>
    <row r="70" spans="1:20" s="242" customFormat="1" ht="16.95" customHeight="1">
      <c r="A70" s="227" t="s">
        <v>572</v>
      </c>
      <c r="B70" s="230">
        <v>44515</v>
      </c>
      <c r="C70" s="211">
        <v>0.77083333333333337</v>
      </c>
      <c r="D70" s="211"/>
      <c r="E70" s="211" t="s">
        <v>605</v>
      </c>
      <c r="F70" s="211"/>
      <c r="G70" s="438" t="s">
        <v>603</v>
      </c>
      <c r="H70" s="212" t="s">
        <v>505</v>
      </c>
      <c r="I70" s="212" t="s">
        <v>545</v>
      </c>
      <c r="J70" s="340"/>
      <c r="K70" s="239"/>
      <c r="L70" s="239">
        <v>8</v>
      </c>
      <c r="M70" s="239"/>
      <c r="N70" s="421">
        <v>3</v>
      </c>
      <c r="O70" s="422">
        <f t="shared" ref="O70:O75" si="1">SUM(L70*M70+L70*N70)</f>
        <v>24</v>
      </c>
      <c r="Q70" s="246"/>
      <c r="S70" s="246"/>
      <c r="T70" s="246"/>
    </row>
    <row r="71" spans="1:20" s="242" customFormat="1" ht="16.95" customHeight="1">
      <c r="A71" s="227" t="s">
        <v>570</v>
      </c>
      <c r="B71" s="230">
        <v>44527</v>
      </c>
      <c r="C71" s="211">
        <v>0.35416666666666669</v>
      </c>
      <c r="D71" s="211" t="s">
        <v>605</v>
      </c>
      <c r="E71" s="211"/>
      <c r="F71" s="211"/>
      <c r="G71" s="438" t="s">
        <v>1008</v>
      </c>
      <c r="H71" s="212" t="s">
        <v>54</v>
      </c>
      <c r="I71" s="212" t="s">
        <v>530</v>
      </c>
      <c r="J71" s="340"/>
      <c r="K71" s="239"/>
      <c r="L71" s="239">
        <v>32</v>
      </c>
      <c r="M71" s="239">
        <v>4</v>
      </c>
      <c r="N71" s="421"/>
      <c r="O71" s="422">
        <f t="shared" si="1"/>
        <v>128</v>
      </c>
      <c r="P71" s="247"/>
      <c r="Q71" s="247"/>
      <c r="R71" s="247"/>
      <c r="S71" s="247"/>
      <c r="T71" s="247"/>
    </row>
    <row r="72" spans="1:20" s="242" customFormat="1" ht="16.95" customHeight="1">
      <c r="A72" s="227" t="s">
        <v>572</v>
      </c>
      <c r="B72" s="230">
        <v>44529</v>
      </c>
      <c r="C72" s="211">
        <v>0.79166666666666663</v>
      </c>
      <c r="D72" s="211"/>
      <c r="E72" s="211"/>
      <c r="F72" s="211" t="s">
        <v>605</v>
      </c>
      <c r="G72" s="438" t="s">
        <v>1013</v>
      </c>
      <c r="H72" s="212" t="s">
        <v>210</v>
      </c>
      <c r="I72" s="212" t="s">
        <v>545</v>
      </c>
      <c r="J72" s="340"/>
      <c r="K72" s="243"/>
      <c r="L72" s="243">
        <v>12</v>
      </c>
      <c r="M72" s="243"/>
      <c r="N72" s="422">
        <v>2</v>
      </c>
      <c r="O72" s="422">
        <f t="shared" si="1"/>
        <v>24</v>
      </c>
      <c r="P72" s="247"/>
      <c r="Q72" s="247"/>
      <c r="S72" s="247"/>
      <c r="T72" s="247"/>
    </row>
    <row r="73" spans="1:20" s="242" customFormat="1" ht="16.95" customHeight="1">
      <c r="A73" s="227" t="s">
        <v>572</v>
      </c>
      <c r="B73" s="230">
        <v>44543</v>
      </c>
      <c r="C73" s="211">
        <v>0.79166666666666663</v>
      </c>
      <c r="D73" s="211"/>
      <c r="E73" s="211"/>
      <c r="F73" s="211" t="s">
        <v>605</v>
      </c>
      <c r="G73" s="438" t="s">
        <v>576</v>
      </c>
      <c r="H73" s="212" t="s">
        <v>576</v>
      </c>
      <c r="I73" s="212" t="s">
        <v>545</v>
      </c>
      <c r="J73" s="340"/>
      <c r="K73" s="239"/>
      <c r="L73" s="239">
        <v>12</v>
      </c>
      <c r="M73" s="239"/>
      <c r="N73" s="421">
        <v>2</v>
      </c>
      <c r="O73" s="422">
        <f t="shared" si="1"/>
        <v>24</v>
      </c>
    </row>
    <row r="74" spans="1:20" s="242" customFormat="1" ht="16.95" customHeight="1">
      <c r="A74" s="227" t="s">
        <v>572</v>
      </c>
      <c r="B74" s="230">
        <v>44557</v>
      </c>
      <c r="C74" s="211">
        <v>0.79166666666666663</v>
      </c>
      <c r="D74" s="211" t="s">
        <v>605</v>
      </c>
      <c r="E74" s="211"/>
      <c r="F74" s="211"/>
      <c r="G74" s="438" t="s">
        <v>1015</v>
      </c>
      <c r="H74" s="212" t="s">
        <v>506</v>
      </c>
      <c r="I74" s="212" t="s">
        <v>543</v>
      </c>
      <c r="J74" s="340" t="s">
        <v>634</v>
      </c>
      <c r="K74" s="243"/>
      <c r="L74" s="243">
        <v>32</v>
      </c>
      <c r="M74" s="243">
        <v>2</v>
      </c>
      <c r="N74" s="422"/>
      <c r="O74" s="422">
        <f t="shared" si="1"/>
        <v>64</v>
      </c>
      <c r="P74" s="247"/>
      <c r="Q74" s="247"/>
      <c r="R74" s="247"/>
      <c r="S74" s="247"/>
      <c r="T74" s="247"/>
    </row>
    <row r="75" spans="1:20" s="247" customFormat="1" ht="16.95" customHeight="1">
      <c r="A75" s="227" t="s">
        <v>568</v>
      </c>
      <c r="B75" s="230">
        <v>44575</v>
      </c>
      <c r="C75" s="211">
        <v>0.79166666666666663</v>
      </c>
      <c r="D75" s="211" t="s">
        <v>605</v>
      </c>
      <c r="E75" s="211"/>
      <c r="F75" s="211"/>
      <c r="G75" s="438" t="s">
        <v>1013</v>
      </c>
      <c r="H75" s="212" t="s">
        <v>14</v>
      </c>
      <c r="I75" s="212" t="s">
        <v>545</v>
      </c>
      <c r="J75" s="340"/>
      <c r="K75" s="243"/>
      <c r="L75" s="243"/>
      <c r="M75" s="243"/>
      <c r="N75" s="422">
        <v>2</v>
      </c>
      <c r="O75" s="422">
        <f t="shared" si="1"/>
        <v>0</v>
      </c>
      <c r="R75" s="246"/>
    </row>
    <row r="76" spans="1:20" s="242" customFormat="1" ht="3" customHeight="1" thickBot="1">
      <c r="A76" s="250"/>
      <c r="B76" s="251"/>
      <c r="C76" s="252"/>
      <c r="D76" s="252"/>
      <c r="E76" s="252"/>
      <c r="F76" s="252"/>
      <c r="G76" s="446"/>
      <c r="H76" s="254"/>
      <c r="I76" s="254"/>
      <c r="J76" s="255"/>
      <c r="K76" s="256"/>
      <c r="L76" s="425"/>
      <c r="M76" s="425"/>
      <c r="N76" s="425"/>
      <c r="O76" s="425"/>
    </row>
    <row r="77" spans="1:20" ht="18" customHeight="1">
      <c r="R77" s="242"/>
    </row>
    <row r="78" spans="1:20" ht="18" customHeight="1">
      <c r="R78" s="242"/>
    </row>
    <row r="79" spans="1:20" ht="18" customHeight="1">
      <c r="R79" s="242"/>
    </row>
    <row r="80" spans="1:20" ht="18" customHeight="1">
      <c r="R80" s="242"/>
    </row>
    <row r="81" spans="18:18" ht="18" customHeight="1">
      <c r="R81" s="247"/>
    </row>
    <row r="82" spans="18:18" ht="18" customHeight="1">
      <c r="R82" s="247"/>
    </row>
    <row r="83" spans="18:18" ht="18" customHeight="1">
      <c r="R83" s="247"/>
    </row>
    <row r="84" spans="18:18" ht="18" customHeight="1">
      <c r="R84" s="242"/>
    </row>
    <row r="85" spans="18:18" ht="18" customHeight="1">
      <c r="R85" s="247"/>
    </row>
    <row r="86" spans="18:18" ht="18" customHeight="1">
      <c r="R86" s="247"/>
    </row>
    <row r="87" spans="18:18" ht="18" customHeight="1">
      <c r="R87" s="242"/>
    </row>
  </sheetData>
  <autoFilter ref="A4:J75" xr:uid="{00000000-0009-0000-0000-000000000000}"/>
  <sortState xmlns:xlrd2="http://schemas.microsoft.com/office/spreadsheetml/2017/richdata2" ref="A5:T75">
    <sortCondition ref="B5:B75"/>
    <sortCondition ref="G5:G75"/>
    <sortCondition ref="H5:H75"/>
    <sortCondition ref="C5:C75"/>
  </sortState>
  <mergeCells count="3">
    <mergeCell ref="A1:J1"/>
    <mergeCell ref="A2:J2"/>
    <mergeCell ref="A3:J3"/>
  </mergeCells>
  <phoneticPr fontId="64" type="noConversion"/>
  <dataValidations count="1">
    <dataValidation type="list" allowBlank="1" showInputMessage="1" showErrorMessage="1" sqref="G5:G75" xr:uid="{5E58EB83-FC52-4889-8A8D-477410F7AE84}">
      <formula1>$R$4:$R$17</formula1>
    </dataValidation>
  </dataValidations>
  <pageMargins left="0.19685039370078741" right="0.19685039370078741" top="0.39370078740157483" bottom="0.59055118110236227" header="0" footer="0"/>
  <pageSetup paperSize="9" orientation="portrait" r:id="rId1"/>
  <headerFooter alignWithMargins="0">
    <oddFooter>&amp;C&amp;"Calibri,Standard"A-Ausbildung, B-Bewerb, K-Kameradschaft, L-Lehrgang, P-Prüfung, S-Sitzung, T-Technik, Ü-Übung, V-Veranstaltung
&amp;KFF0000Im Anschluss an Veranstaltungen ist am Folgetag um 10:30 Uhr Treffen zum Aufräumen&amp;K000000
Stand: &amp;D &amp;T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96DB5-A78D-4725-88E6-D85F69FC50DC}">
  <dimension ref="A1:T56"/>
  <sheetViews>
    <sheetView zoomScale="140" zoomScaleNormal="140" workbookViewId="0">
      <selection activeCell="N6" sqref="N6"/>
    </sheetView>
  </sheetViews>
  <sheetFormatPr baseColWidth="10" defaultColWidth="11.44140625" defaultRowHeight="18" customHeight="1"/>
  <cols>
    <col min="1" max="1" width="4.33203125" style="229" customWidth="1"/>
    <col min="2" max="2" width="11.44140625" style="229" customWidth="1"/>
    <col min="3" max="3" width="6.5546875" style="114" customWidth="1"/>
    <col min="4" max="7" width="3.33203125" style="114" customWidth="1"/>
    <col min="8" max="8" width="31.6640625" style="33" customWidth="1"/>
    <col min="9" max="9" width="19.109375" style="33" customWidth="1"/>
    <col min="10" max="10" width="15.6640625" style="40" customWidth="1"/>
    <col min="11" max="11" width="2.33203125" style="40" customWidth="1"/>
    <col min="12" max="12" width="11.44140625" style="339"/>
    <col min="13" max="13" width="5.33203125" style="339" customWidth="1"/>
    <col min="14" max="14" width="11.44140625" style="339"/>
    <col min="15" max="15" width="13.88671875" style="339" customWidth="1"/>
    <col min="16" max="16384" width="11.44140625" style="33"/>
  </cols>
  <sheetData>
    <row r="1" spans="1:20" ht="24" customHeight="1">
      <c r="A1" s="465" t="s">
        <v>620</v>
      </c>
      <c r="B1" s="466"/>
      <c r="C1" s="466"/>
      <c r="D1" s="466"/>
      <c r="E1" s="466"/>
      <c r="F1" s="466"/>
      <c r="G1" s="466"/>
      <c r="H1" s="466"/>
      <c r="I1" s="466"/>
      <c r="J1" s="467"/>
      <c r="K1" s="85"/>
    </row>
    <row r="2" spans="1:20" ht="27" customHeight="1">
      <c r="A2" s="468" t="s">
        <v>74</v>
      </c>
      <c r="B2" s="469"/>
      <c r="C2" s="469"/>
      <c r="D2" s="469"/>
      <c r="E2" s="469"/>
      <c r="F2" s="469"/>
      <c r="G2" s="469"/>
      <c r="H2" s="469"/>
      <c r="I2" s="469"/>
      <c r="J2" s="470"/>
      <c r="K2" s="87"/>
    </row>
    <row r="3" spans="1:20" ht="27" customHeight="1" thickBot="1">
      <c r="A3" s="471" t="s">
        <v>640</v>
      </c>
      <c r="B3" s="472"/>
      <c r="C3" s="472"/>
      <c r="D3" s="472"/>
      <c r="E3" s="472"/>
      <c r="F3" s="472"/>
      <c r="G3" s="472"/>
      <c r="H3" s="472"/>
      <c r="I3" s="472"/>
      <c r="J3" s="473"/>
      <c r="K3" s="89"/>
      <c r="L3" s="206" t="s">
        <v>208</v>
      </c>
      <c r="M3" s="206" t="s">
        <v>524</v>
      </c>
      <c r="N3" s="206" t="s">
        <v>983</v>
      </c>
      <c r="O3" s="206" t="s">
        <v>207</v>
      </c>
    </row>
    <row r="4" spans="1:20" s="242" customFormat="1" ht="18" customHeight="1" thickBot="1">
      <c r="A4" s="287" t="s">
        <v>148</v>
      </c>
      <c r="B4" s="287" t="s">
        <v>4</v>
      </c>
      <c r="C4" s="288" t="s">
        <v>368</v>
      </c>
      <c r="D4" s="292" t="s">
        <v>99</v>
      </c>
      <c r="E4" s="292" t="s">
        <v>623</v>
      </c>
      <c r="F4" s="292" t="s">
        <v>624</v>
      </c>
      <c r="G4" s="288" t="s">
        <v>622</v>
      </c>
      <c r="H4" s="289" t="s">
        <v>515</v>
      </c>
      <c r="I4" s="290" t="s">
        <v>6</v>
      </c>
      <c r="J4" s="291" t="s">
        <v>614</v>
      </c>
      <c r="K4" s="248"/>
      <c r="L4" s="343">
        <v>39</v>
      </c>
      <c r="M4" s="343">
        <f>O4/L4</f>
        <v>13.512820512820513</v>
      </c>
      <c r="N4" s="343">
        <f>SUM(N5:N55)</f>
        <v>61</v>
      </c>
      <c r="O4" s="343">
        <f>SUM(O5:O55)</f>
        <v>527</v>
      </c>
    </row>
    <row r="5" spans="1:20" s="260" customFormat="1" ht="18" customHeight="1">
      <c r="A5" s="281" t="s">
        <v>572</v>
      </c>
      <c r="B5" s="282">
        <v>43843</v>
      </c>
      <c r="C5" s="283">
        <v>0.79166666666666663</v>
      </c>
      <c r="D5" s="283"/>
      <c r="E5" s="283"/>
      <c r="F5" s="283" t="s">
        <v>605</v>
      </c>
      <c r="G5" s="284" t="s">
        <v>606</v>
      </c>
      <c r="H5" s="285" t="s">
        <v>576</v>
      </c>
      <c r="I5" s="285" t="s">
        <v>545</v>
      </c>
      <c r="J5" s="286" t="s">
        <v>600</v>
      </c>
      <c r="K5" s="258"/>
      <c r="L5" s="240">
        <v>10</v>
      </c>
      <c r="M5" s="241">
        <v>3</v>
      </c>
      <c r="N5" s="239"/>
      <c r="O5" s="422">
        <f t="shared" ref="O5" si="0">SUM(L5*M5+L5*N5)</f>
        <v>30</v>
      </c>
    </row>
    <row r="6" spans="1:20" s="260" customFormat="1" ht="18" customHeight="1">
      <c r="A6" s="261" t="s">
        <v>568</v>
      </c>
      <c r="B6" s="262">
        <v>43847</v>
      </c>
      <c r="C6" s="263">
        <v>0.79166666666666663</v>
      </c>
      <c r="D6" s="263" t="s">
        <v>605</v>
      </c>
      <c r="E6" s="263"/>
      <c r="F6" s="263"/>
      <c r="G6" s="264" t="s">
        <v>328</v>
      </c>
      <c r="H6" s="265" t="s">
        <v>14</v>
      </c>
      <c r="I6" s="265" t="s">
        <v>545</v>
      </c>
      <c r="J6" s="266" t="s">
        <v>615</v>
      </c>
      <c r="K6" s="267"/>
      <c r="L6" s="244">
        <v>35</v>
      </c>
      <c r="M6" s="245">
        <v>2</v>
      </c>
      <c r="N6" s="239"/>
      <c r="O6" s="245">
        <f t="shared" ref="O6:O13" si="1">SUM(L6*M6)</f>
        <v>70</v>
      </c>
    </row>
    <row r="7" spans="1:20" s="275" customFormat="1" ht="18" customHeight="1">
      <c r="A7" s="269" t="s">
        <v>572</v>
      </c>
      <c r="B7" s="270">
        <v>43850</v>
      </c>
      <c r="C7" s="271">
        <v>0.77083333333333337</v>
      </c>
      <c r="D7" s="271"/>
      <c r="E7" s="271" t="s">
        <v>605</v>
      </c>
      <c r="F7" s="271"/>
      <c r="G7" s="272" t="s">
        <v>9</v>
      </c>
      <c r="H7" s="273" t="s">
        <v>213</v>
      </c>
      <c r="I7" s="273" t="s">
        <v>545</v>
      </c>
      <c r="J7" s="274" t="s">
        <v>80</v>
      </c>
      <c r="K7" s="258"/>
      <c r="L7" s="240">
        <v>8</v>
      </c>
      <c r="M7" s="241"/>
      <c r="N7" s="239">
        <v>3</v>
      </c>
      <c r="O7" s="241">
        <f t="shared" si="1"/>
        <v>0</v>
      </c>
      <c r="P7" s="260"/>
      <c r="Q7" s="260"/>
      <c r="R7" s="260"/>
      <c r="S7" s="260"/>
      <c r="T7" s="260"/>
    </row>
    <row r="8" spans="1:20" s="260" customFormat="1" ht="18" customHeight="1">
      <c r="A8" s="276" t="s">
        <v>568</v>
      </c>
      <c r="B8" s="270">
        <v>43861</v>
      </c>
      <c r="C8" s="271">
        <v>0.79166666666666663</v>
      </c>
      <c r="D8" s="271" t="s">
        <v>605</v>
      </c>
      <c r="E8" s="271"/>
      <c r="F8" s="271"/>
      <c r="G8" s="272" t="s">
        <v>9</v>
      </c>
      <c r="H8" s="273" t="s">
        <v>577</v>
      </c>
      <c r="I8" s="273" t="s">
        <v>545</v>
      </c>
      <c r="J8" s="274" t="s">
        <v>578</v>
      </c>
      <c r="K8" s="258"/>
      <c r="L8" s="244">
        <v>26</v>
      </c>
      <c r="M8" s="245"/>
      <c r="N8" s="239">
        <v>2</v>
      </c>
      <c r="O8" s="245">
        <f t="shared" si="1"/>
        <v>0</v>
      </c>
    </row>
    <row r="9" spans="1:20" s="242" customFormat="1" ht="18" customHeight="1">
      <c r="A9" s="226" t="s">
        <v>569</v>
      </c>
      <c r="B9" s="234">
        <v>43867</v>
      </c>
      <c r="C9" s="215">
        <v>0.77083333333333337</v>
      </c>
      <c r="D9" s="215"/>
      <c r="E9" s="215"/>
      <c r="F9" s="215" t="s">
        <v>605</v>
      </c>
      <c r="G9" s="218" t="s">
        <v>328</v>
      </c>
      <c r="H9" s="216" t="s">
        <v>51</v>
      </c>
      <c r="I9" s="216" t="s">
        <v>564</v>
      </c>
      <c r="J9" s="217" t="s">
        <v>91</v>
      </c>
      <c r="K9" s="243"/>
      <c r="L9" s="244">
        <v>2</v>
      </c>
      <c r="M9" s="245">
        <v>2</v>
      </c>
      <c r="N9" s="243"/>
      <c r="O9" s="245">
        <f t="shared" si="1"/>
        <v>4</v>
      </c>
      <c r="P9" s="247"/>
      <c r="Q9" s="247"/>
      <c r="R9" s="247"/>
      <c r="S9" s="247"/>
      <c r="T9" s="247"/>
    </row>
    <row r="10" spans="1:20" s="242" customFormat="1" ht="18" customHeight="1">
      <c r="A10" s="227" t="s">
        <v>572</v>
      </c>
      <c r="B10" s="230">
        <v>43871</v>
      </c>
      <c r="C10" s="211">
        <v>0.79166666666666663</v>
      </c>
      <c r="D10" s="211"/>
      <c r="E10" s="211"/>
      <c r="F10" s="211" t="s">
        <v>605</v>
      </c>
      <c r="G10" s="214" t="s">
        <v>606</v>
      </c>
      <c r="H10" s="212" t="s">
        <v>576</v>
      </c>
      <c r="I10" s="212" t="s">
        <v>545</v>
      </c>
      <c r="J10" s="213" t="s">
        <v>600</v>
      </c>
      <c r="K10" s="239"/>
      <c r="L10" s="240">
        <v>10</v>
      </c>
      <c r="M10" s="241">
        <v>2</v>
      </c>
      <c r="N10" s="243"/>
      <c r="O10" s="241">
        <f t="shared" si="1"/>
        <v>20</v>
      </c>
    </row>
    <row r="11" spans="1:20" s="242" customFormat="1" ht="18" customHeight="1">
      <c r="A11" s="227" t="s">
        <v>568</v>
      </c>
      <c r="B11" s="230">
        <v>43875</v>
      </c>
      <c r="C11" s="211">
        <v>0.79166666666666663</v>
      </c>
      <c r="D11" s="211" t="s">
        <v>605</v>
      </c>
      <c r="E11" s="211"/>
      <c r="F11" s="211"/>
      <c r="G11" s="214" t="s">
        <v>9</v>
      </c>
      <c r="H11" s="212" t="s">
        <v>579</v>
      </c>
      <c r="I11" s="212" t="s">
        <v>545</v>
      </c>
      <c r="J11" s="213" t="s">
        <v>580</v>
      </c>
      <c r="K11" s="239"/>
      <c r="L11" s="244">
        <v>26</v>
      </c>
      <c r="M11" s="245"/>
      <c r="N11" s="243">
        <v>2</v>
      </c>
      <c r="O11" s="245">
        <f t="shared" si="1"/>
        <v>0</v>
      </c>
    </row>
    <row r="12" spans="1:20" s="242" customFormat="1" ht="18" customHeight="1">
      <c r="A12" s="226" t="s">
        <v>569</v>
      </c>
      <c r="B12" s="234">
        <v>43888</v>
      </c>
      <c r="C12" s="215">
        <v>0.77083333333333337</v>
      </c>
      <c r="D12" s="215"/>
      <c r="E12" s="215"/>
      <c r="F12" s="215" t="s">
        <v>605</v>
      </c>
      <c r="G12" s="218" t="s">
        <v>11</v>
      </c>
      <c r="H12" s="216" t="s">
        <v>20</v>
      </c>
      <c r="I12" s="216" t="s">
        <v>567</v>
      </c>
      <c r="J12" s="217" t="s">
        <v>91</v>
      </c>
      <c r="K12" s="243"/>
      <c r="L12" s="244">
        <v>15</v>
      </c>
      <c r="M12" s="245">
        <v>2</v>
      </c>
      <c r="N12" s="239"/>
      <c r="O12" s="245">
        <f t="shared" si="1"/>
        <v>30</v>
      </c>
      <c r="P12" s="246"/>
    </row>
    <row r="13" spans="1:20" s="242" customFormat="1" ht="18" customHeight="1">
      <c r="A13" s="226" t="s">
        <v>570</v>
      </c>
      <c r="B13" s="234">
        <v>43890</v>
      </c>
      <c r="C13" s="215">
        <v>0.58333333333333337</v>
      </c>
      <c r="D13" s="215" t="s">
        <v>605</v>
      </c>
      <c r="E13" s="215"/>
      <c r="F13" s="215"/>
      <c r="G13" s="218" t="s">
        <v>9</v>
      </c>
      <c r="H13" s="216" t="s">
        <v>16</v>
      </c>
      <c r="I13" s="216" t="s">
        <v>545</v>
      </c>
      <c r="J13" s="217" t="s">
        <v>80</v>
      </c>
      <c r="K13" s="243"/>
      <c r="L13" s="244">
        <v>26</v>
      </c>
      <c r="M13" s="245"/>
      <c r="N13" s="243">
        <v>3</v>
      </c>
      <c r="O13" s="245">
        <f t="shared" si="1"/>
        <v>0</v>
      </c>
      <c r="P13" s="246"/>
    </row>
    <row r="14" spans="1:20" s="275" customFormat="1" ht="18" customHeight="1">
      <c r="A14" s="276" t="s">
        <v>568</v>
      </c>
      <c r="B14" s="270">
        <v>43924</v>
      </c>
      <c r="C14" s="271">
        <v>0.79166666666666663</v>
      </c>
      <c r="D14" s="271" t="s">
        <v>605</v>
      </c>
      <c r="E14" s="271"/>
      <c r="F14" s="271"/>
      <c r="G14" s="272" t="s">
        <v>9</v>
      </c>
      <c r="H14" s="273" t="s">
        <v>581</v>
      </c>
      <c r="I14" s="273" t="s">
        <v>642</v>
      </c>
      <c r="J14" s="274" t="s">
        <v>121</v>
      </c>
      <c r="K14" s="267"/>
      <c r="L14" s="244">
        <v>26</v>
      </c>
      <c r="M14" s="245"/>
      <c r="N14" s="243">
        <v>2</v>
      </c>
      <c r="O14" s="245">
        <f t="shared" ref="O14:O55" si="2">SUM(L14*M14)</f>
        <v>0</v>
      </c>
      <c r="P14" s="277"/>
      <c r="Q14" s="277"/>
      <c r="R14" s="277"/>
      <c r="S14" s="277"/>
      <c r="T14" s="277"/>
    </row>
    <row r="15" spans="1:20" s="275" customFormat="1" ht="18" customHeight="1">
      <c r="A15" s="276" t="s">
        <v>569</v>
      </c>
      <c r="B15" s="270">
        <v>43944</v>
      </c>
      <c r="C15" s="271">
        <v>0.79166666666666663</v>
      </c>
      <c r="D15" s="271"/>
      <c r="E15" s="271"/>
      <c r="F15" s="271" t="s">
        <v>605</v>
      </c>
      <c r="G15" s="272" t="s">
        <v>9</v>
      </c>
      <c r="H15" s="273" t="s">
        <v>641</v>
      </c>
      <c r="I15" s="273" t="s">
        <v>642</v>
      </c>
      <c r="J15" s="274" t="s">
        <v>219</v>
      </c>
      <c r="K15" s="267"/>
      <c r="L15" s="244">
        <v>14</v>
      </c>
      <c r="M15" s="245"/>
      <c r="N15" s="239">
        <v>3</v>
      </c>
      <c r="O15" s="245">
        <f t="shared" si="2"/>
        <v>0</v>
      </c>
      <c r="P15" s="277"/>
      <c r="Q15" s="277"/>
      <c r="R15" s="277"/>
      <c r="S15" s="277"/>
      <c r="T15" s="277"/>
    </row>
    <row r="16" spans="1:20" s="242" customFormat="1" ht="18" customHeight="1">
      <c r="A16" s="226" t="s">
        <v>570</v>
      </c>
      <c r="B16" s="234">
        <v>43960</v>
      </c>
      <c r="C16" s="215">
        <v>0.375</v>
      </c>
      <c r="D16" s="215"/>
      <c r="E16" s="215"/>
      <c r="F16" s="215" t="s">
        <v>605</v>
      </c>
      <c r="G16" s="218" t="s">
        <v>9</v>
      </c>
      <c r="H16" s="216" t="s">
        <v>643</v>
      </c>
      <c r="I16" s="216" t="s">
        <v>545</v>
      </c>
      <c r="J16" s="217" t="s">
        <v>644</v>
      </c>
      <c r="K16" s="243"/>
      <c r="L16" s="244">
        <v>26</v>
      </c>
      <c r="M16" s="245"/>
      <c r="N16" s="243">
        <v>3</v>
      </c>
      <c r="O16" s="245">
        <f t="shared" si="2"/>
        <v>0</v>
      </c>
      <c r="P16" s="246"/>
    </row>
    <row r="17" spans="1:20" s="242" customFormat="1" ht="18" customHeight="1">
      <c r="A17" s="226" t="s">
        <v>571</v>
      </c>
      <c r="B17" s="234">
        <v>43963</v>
      </c>
      <c r="C17" s="215">
        <v>0.77083333333333337</v>
      </c>
      <c r="D17" s="215"/>
      <c r="E17" s="215"/>
      <c r="F17" s="215" t="s">
        <v>605</v>
      </c>
      <c r="G17" s="218" t="s">
        <v>328</v>
      </c>
      <c r="H17" s="216" t="s">
        <v>51</v>
      </c>
      <c r="I17" s="216" t="s">
        <v>646</v>
      </c>
      <c r="J17" s="217" t="s">
        <v>91</v>
      </c>
      <c r="K17" s="243"/>
      <c r="L17" s="244">
        <v>2</v>
      </c>
      <c r="M17" s="245">
        <v>2</v>
      </c>
      <c r="N17" s="243"/>
      <c r="O17" s="245">
        <f t="shared" si="2"/>
        <v>4</v>
      </c>
      <c r="P17" s="246"/>
    </row>
    <row r="18" spans="1:20" s="242" customFormat="1" ht="18" customHeight="1">
      <c r="A18" s="226" t="s">
        <v>572</v>
      </c>
      <c r="B18" s="342">
        <v>43969</v>
      </c>
      <c r="C18" s="215">
        <v>0.79166666666666663</v>
      </c>
      <c r="D18" s="215"/>
      <c r="E18" s="215"/>
      <c r="F18" s="215" t="s">
        <v>605</v>
      </c>
      <c r="G18" s="218" t="s">
        <v>328</v>
      </c>
      <c r="H18" s="216" t="s">
        <v>645</v>
      </c>
      <c r="I18" s="216" t="s">
        <v>647</v>
      </c>
      <c r="J18" s="217" t="s">
        <v>615</v>
      </c>
      <c r="K18" s="243"/>
      <c r="L18" s="244">
        <v>12</v>
      </c>
      <c r="M18" s="245">
        <v>2</v>
      </c>
      <c r="N18" s="243"/>
      <c r="O18" s="245">
        <f t="shared" si="2"/>
        <v>24</v>
      </c>
      <c r="P18" s="246"/>
    </row>
    <row r="19" spans="1:20" s="242" customFormat="1" ht="18" customHeight="1">
      <c r="A19" s="474" t="s">
        <v>584</v>
      </c>
      <c r="B19" s="477">
        <v>43987</v>
      </c>
      <c r="C19" s="263">
        <v>0.77083333333333337</v>
      </c>
      <c r="D19" s="263" t="s">
        <v>605</v>
      </c>
      <c r="E19" s="263"/>
      <c r="F19" s="263"/>
      <c r="G19" s="264" t="s">
        <v>9</v>
      </c>
      <c r="H19" s="265" t="s">
        <v>648</v>
      </c>
      <c r="I19" s="265" t="s">
        <v>464</v>
      </c>
      <c r="J19" s="266" t="s">
        <v>93</v>
      </c>
      <c r="K19" s="267"/>
      <c r="L19" s="244">
        <v>11</v>
      </c>
      <c r="M19" s="486"/>
      <c r="N19" s="489">
        <v>3</v>
      </c>
      <c r="O19" s="245">
        <f t="shared" si="2"/>
        <v>0</v>
      </c>
      <c r="P19" s="246"/>
    </row>
    <row r="20" spans="1:20" s="242" customFormat="1" ht="18" customHeight="1">
      <c r="A20" s="475"/>
      <c r="B20" s="478"/>
      <c r="C20" s="263">
        <v>0.78125</v>
      </c>
      <c r="D20" s="263" t="s">
        <v>605</v>
      </c>
      <c r="E20" s="263"/>
      <c r="F20" s="263"/>
      <c r="G20" s="264" t="s">
        <v>9</v>
      </c>
      <c r="H20" s="265" t="s">
        <v>650</v>
      </c>
      <c r="I20" s="265" t="s">
        <v>649</v>
      </c>
      <c r="J20" s="266" t="s">
        <v>121</v>
      </c>
      <c r="K20" s="267"/>
      <c r="L20" s="244">
        <v>11</v>
      </c>
      <c r="M20" s="487"/>
      <c r="N20" s="490"/>
      <c r="O20" s="245">
        <f>SUM(L20*M20)</f>
        <v>0</v>
      </c>
      <c r="P20" s="246"/>
    </row>
    <row r="21" spans="1:20" ht="18" customHeight="1">
      <c r="A21" s="476"/>
      <c r="B21" s="479"/>
      <c r="C21" s="263">
        <v>0.79166666666666663</v>
      </c>
      <c r="D21" s="263" t="s">
        <v>605</v>
      </c>
      <c r="E21" s="263"/>
      <c r="F21" s="263"/>
      <c r="G21" s="264" t="s">
        <v>9</v>
      </c>
      <c r="H21" s="265" t="s">
        <v>651</v>
      </c>
      <c r="I21" s="265" t="s">
        <v>545</v>
      </c>
      <c r="J21" s="266" t="s">
        <v>80</v>
      </c>
      <c r="K21" s="267"/>
      <c r="L21" s="244">
        <v>11</v>
      </c>
      <c r="M21" s="488"/>
      <c r="N21" s="491"/>
      <c r="O21" s="245">
        <f>SUM(L21*M21)</f>
        <v>0</v>
      </c>
    </row>
    <row r="22" spans="1:20" s="242" customFormat="1" ht="18" customHeight="1">
      <c r="A22" s="474" t="s">
        <v>584</v>
      </c>
      <c r="B22" s="477">
        <v>44009</v>
      </c>
      <c r="C22" s="263">
        <v>0.54166666666666663</v>
      </c>
      <c r="D22" s="263" t="s">
        <v>605</v>
      </c>
      <c r="E22" s="263"/>
      <c r="F22" s="263"/>
      <c r="G22" s="264" t="s">
        <v>9</v>
      </c>
      <c r="H22" s="265" t="s">
        <v>652</v>
      </c>
      <c r="I22" s="265" t="s">
        <v>69</v>
      </c>
      <c r="J22" s="266" t="s">
        <v>573</v>
      </c>
      <c r="K22" s="267"/>
      <c r="L22" s="244">
        <v>11</v>
      </c>
      <c r="M22" s="486"/>
      <c r="N22" s="489">
        <v>3</v>
      </c>
      <c r="O22" s="245">
        <f>SUM(L22*M22)</f>
        <v>0</v>
      </c>
      <c r="P22" s="246"/>
    </row>
    <row r="23" spans="1:20" s="242" customFormat="1" ht="18" customHeight="1">
      <c r="A23" s="475"/>
      <c r="B23" s="478"/>
      <c r="C23" s="263">
        <v>0.55208333333333337</v>
      </c>
      <c r="D23" s="263" t="s">
        <v>605</v>
      </c>
      <c r="E23" s="263"/>
      <c r="F23" s="263"/>
      <c r="G23" s="264" t="s">
        <v>9</v>
      </c>
      <c r="H23" s="265" t="s">
        <v>653</v>
      </c>
      <c r="I23" s="265" t="s">
        <v>69</v>
      </c>
      <c r="J23" s="266" t="s">
        <v>121</v>
      </c>
      <c r="K23" s="267"/>
      <c r="L23" s="244">
        <v>11</v>
      </c>
      <c r="M23" s="487"/>
      <c r="N23" s="490"/>
      <c r="O23" s="245">
        <f>SUM(L23*M23)</f>
        <v>0</v>
      </c>
      <c r="P23" s="246"/>
    </row>
    <row r="24" spans="1:20" ht="18" customHeight="1">
      <c r="A24" s="476"/>
      <c r="B24" s="479"/>
      <c r="C24" s="263">
        <v>0.5625</v>
      </c>
      <c r="D24" s="263" t="s">
        <v>605</v>
      </c>
      <c r="E24" s="263"/>
      <c r="F24" s="263"/>
      <c r="G24" s="264" t="s">
        <v>9</v>
      </c>
      <c r="H24" s="265" t="s">
        <v>654</v>
      </c>
      <c r="I24" s="265" t="s">
        <v>69</v>
      </c>
      <c r="J24" s="266" t="s">
        <v>80</v>
      </c>
      <c r="K24" s="267"/>
      <c r="L24" s="244">
        <v>11</v>
      </c>
      <c r="M24" s="488"/>
      <c r="N24" s="491"/>
      <c r="O24" s="245">
        <f>SUM(L24*M24)</f>
        <v>0</v>
      </c>
    </row>
    <row r="25" spans="1:20" s="275" customFormat="1" ht="18" customHeight="1">
      <c r="A25" s="276" t="s">
        <v>572</v>
      </c>
      <c r="B25" s="270">
        <v>44011</v>
      </c>
      <c r="C25" s="271">
        <v>0.77083333333333337</v>
      </c>
      <c r="D25" s="271"/>
      <c r="E25" s="271" t="s">
        <v>605</v>
      </c>
      <c r="F25" s="271"/>
      <c r="G25" s="272" t="s">
        <v>9</v>
      </c>
      <c r="H25" s="273" t="s">
        <v>213</v>
      </c>
      <c r="I25" s="273" t="s">
        <v>545</v>
      </c>
      <c r="J25" s="274" t="s">
        <v>573</v>
      </c>
      <c r="K25" s="267"/>
      <c r="L25" s="244">
        <v>8</v>
      </c>
      <c r="M25" s="245"/>
      <c r="N25" s="243">
        <v>3</v>
      </c>
      <c r="O25" s="245">
        <f t="shared" si="2"/>
        <v>0</v>
      </c>
      <c r="P25" s="277"/>
      <c r="Q25" s="277"/>
      <c r="R25" s="277"/>
      <c r="S25" s="277"/>
      <c r="T25" s="277"/>
    </row>
    <row r="26" spans="1:20" s="242" customFormat="1" ht="18" customHeight="1">
      <c r="A26" s="227" t="s">
        <v>572</v>
      </c>
      <c r="B26" s="230">
        <v>44018</v>
      </c>
      <c r="C26" s="211">
        <v>0.79166666666666663</v>
      </c>
      <c r="D26" s="211"/>
      <c r="E26" s="211"/>
      <c r="F26" s="211" t="s">
        <v>605</v>
      </c>
      <c r="G26" s="214" t="s">
        <v>606</v>
      </c>
      <c r="H26" s="212" t="s">
        <v>576</v>
      </c>
      <c r="I26" s="212" t="s">
        <v>545</v>
      </c>
      <c r="J26" s="213" t="s">
        <v>600</v>
      </c>
      <c r="K26" s="239"/>
      <c r="L26" s="240">
        <v>8</v>
      </c>
      <c r="M26" s="241">
        <v>2</v>
      </c>
      <c r="N26" s="239"/>
      <c r="O26" s="241">
        <f>SUM(L26*M26)</f>
        <v>16</v>
      </c>
      <c r="P26" s="260"/>
      <c r="Q26" s="260"/>
      <c r="R26" s="260"/>
      <c r="S26" s="260"/>
      <c r="T26" s="260"/>
    </row>
    <row r="27" spans="1:20" s="242" customFormat="1" ht="18" customHeight="1">
      <c r="A27" s="480" t="s">
        <v>572</v>
      </c>
      <c r="B27" s="483">
        <v>44032</v>
      </c>
      <c r="C27" s="215">
        <v>0.77083333333333337</v>
      </c>
      <c r="D27" s="215" t="s">
        <v>605</v>
      </c>
      <c r="E27" s="215"/>
      <c r="F27" s="215"/>
      <c r="G27" s="218" t="s">
        <v>9</v>
      </c>
      <c r="H27" s="216" t="s">
        <v>655</v>
      </c>
      <c r="I27" s="216" t="s">
        <v>657</v>
      </c>
      <c r="J27" s="217" t="s">
        <v>590</v>
      </c>
      <c r="K27" s="243"/>
      <c r="L27" s="244">
        <v>11</v>
      </c>
      <c r="M27" s="486"/>
      <c r="N27" s="489">
        <v>3</v>
      </c>
      <c r="O27" s="245">
        <f>SUM(L27*M27)</f>
        <v>0</v>
      </c>
      <c r="P27" s="246"/>
    </row>
    <row r="28" spans="1:20" s="242" customFormat="1" ht="18" customHeight="1">
      <c r="A28" s="481"/>
      <c r="B28" s="484"/>
      <c r="C28" s="215">
        <v>0.78125</v>
      </c>
      <c r="D28" s="215" t="s">
        <v>605</v>
      </c>
      <c r="E28" s="215"/>
      <c r="F28" s="215"/>
      <c r="G28" s="218" t="s">
        <v>9</v>
      </c>
      <c r="H28" s="216" t="s">
        <v>658</v>
      </c>
      <c r="I28" s="216" t="s">
        <v>657</v>
      </c>
      <c r="J28" s="217" t="s">
        <v>121</v>
      </c>
      <c r="K28" s="243"/>
      <c r="L28" s="244">
        <v>11</v>
      </c>
      <c r="M28" s="487"/>
      <c r="N28" s="490"/>
      <c r="O28" s="245">
        <f>SUM(L28*M28)</f>
        <v>0</v>
      </c>
      <c r="P28" s="246"/>
    </row>
    <row r="29" spans="1:20" ht="18" customHeight="1">
      <c r="A29" s="482"/>
      <c r="B29" s="485"/>
      <c r="C29" s="215">
        <v>0.79166666666666663</v>
      </c>
      <c r="D29" s="215" t="s">
        <v>605</v>
      </c>
      <c r="E29" s="215"/>
      <c r="F29" s="215"/>
      <c r="G29" s="218" t="s">
        <v>9</v>
      </c>
      <c r="H29" s="216" t="s">
        <v>656</v>
      </c>
      <c r="I29" s="216" t="s">
        <v>657</v>
      </c>
      <c r="J29" s="217" t="s">
        <v>80</v>
      </c>
      <c r="K29" s="243"/>
      <c r="L29" s="244">
        <v>11</v>
      </c>
      <c r="M29" s="488"/>
      <c r="N29" s="491"/>
      <c r="O29" s="245">
        <f>SUM(L29*M29)</f>
        <v>0</v>
      </c>
    </row>
    <row r="30" spans="1:20" s="242" customFormat="1" ht="18" customHeight="1">
      <c r="A30" s="227" t="s">
        <v>572</v>
      </c>
      <c r="B30" s="230">
        <v>44032</v>
      </c>
      <c r="C30" s="211">
        <v>0.79166666666666663</v>
      </c>
      <c r="D30" s="211" t="s">
        <v>605</v>
      </c>
      <c r="E30" s="211"/>
      <c r="F30" s="211"/>
      <c r="G30" s="214" t="s">
        <v>9</v>
      </c>
      <c r="H30" s="212" t="s">
        <v>591</v>
      </c>
      <c r="I30" s="212" t="s">
        <v>592</v>
      </c>
      <c r="J30" s="213" t="s">
        <v>223</v>
      </c>
      <c r="K30" s="243"/>
      <c r="L30" s="244">
        <v>26</v>
      </c>
      <c r="M30" s="245"/>
      <c r="N30" s="239">
        <v>2</v>
      </c>
      <c r="O30" s="245">
        <f t="shared" si="2"/>
        <v>0</v>
      </c>
      <c r="P30" s="260"/>
      <c r="Q30" s="260"/>
      <c r="R30" s="260"/>
      <c r="S30" s="260"/>
      <c r="T30" s="260"/>
    </row>
    <row r="31" spans="1:20" s="277" customFormat="1" ht="18" customHeight="1">
      <c r="A31" s="227" t="s">
        <v>572</v>
      </c>
      <c r="B31" s="230">
        <v>44039</v>
      </c>
      <c r="C31" s="211">
        <v>0.77083333333333337</v>
      </c>
      <c r="D31" s="211"/>
      <c r="E31" s="211" t="s">
        <v>605</v>
      </c>
      <c r="F31" s="211"/>
      <c r="G31" s="214" t="s">
        <v>9</v>
      </c>
      <c r="H31" s="212" t="s">
        <v>213</v>
      </c>
      <c r="I31" s="212" t="s">
        <v>545</v>
      </c>
      <c r="J31" s="213" t="s">
        <v>574</v>
      </c>
      <c r="K31" s="239"/>
      <c r="L31" s="240">
        <v>8</v>
      </c>
      <c r="M31" s="241"/>
      <c r="N31" s="239">
        <v>3</v>
      </c>
      <c r="O31" s="241">
        <f t="shared" si="2"/>
        <v>0</v>
      </c>
      <c r="P31" s="260"/>
      <c r="Q31" s="275"/>
      <c r="R31" s="275"/>
      <c r="S31" s="275"/>
      <c r="T31" s="275"/>
    </row>
    <row r="32" spans="1:20" s="242" customFormat="1" ht="18" customHeight="1">
      <c r="A32" s="276" t="s">
        <v>571</v>
      </c>
      <c r="B32" s="270">
        <v>44061</v>
      </c>
      <c r="C32" s="271">
        <v>0.77083333333333337</v>
      </c>
      <c r="D32" s="271"/>
      <c r="E32" s="271"/>
      <c r="F32" s="271" t="s">
        <v>605</v>
      </c>
      <c r="G32" s="272" t="s">
        <v>328</v>
      </c>
      <c r="H32" s="273" t="s">
        <v>51</v>
      </c>
      <c r="I32" s="273" t="s">
        <v>525</v>
      </c>
      <c r="J32" s="274" t="s">
        <v>91</v>
      </c>
      <c r="K32" s="258"/>
      <c r="L32" s="240">
        <v>2</v>
      </c>
      <c r="M32" s="241">
        <v>2</v>
      </c>
      <c r="N32" s="243"/>
      <c r="O32" s="241">
        <f t="shared" si="2"/>
        <v>4</v>
      </c>
      <c r="P32" s="260"/>
      <c r="Q32" s="260"/>
      <c r="R32" s="260"/>
      <c r="S32" s="260"/>
      <c r="T32" s="260"/>
    </row>
    <row r="33" spans="1:20" s="242" customFormat="1" ht="18" customHeight="1">
      <c r="A33" s="276" t="s">
        <v>570</v>
      </c>
      <c r="B33" s="270">
        <v>44058</v>
      </c>
      <c r="C33" s="271">
        <v>0.375</v>
      </c>
      <c r="D33" s="271"/>
      <c r="E33" s="271"/>
      <c r="F33" s="271" t="s">
        <v>605</v>
      </c>
      <c r="G33" s="272" t="s">
        <v>9</v>
      </c>
      <c r="H33" s="273" t="s">
        <v>659</v>
      </c>
      <c r="I33" s="273" t="s">
        <v>545</v>
      </c>
      <c r="J33" s="274" t="s">
        <v>660</v>
      </c>
      <c r="K33" s="267"/>
      <c r="L33" s="244">
        <v>11</v>
      </c>
      <c r="M33" s="245"/>
      <c r="N33" s="243">
        <v>4</v>
      </c>
      <c r="O33" s="245">
        <f>SUM(L33*M33)</f>
        <v>0</v>
      </c>
    </row>
    <row r="34" spans="1:20" s="242" customFormat="1" ht="18" customHeight="1">
      <c r="A34" s="276" t="s">
        <v>570</v>
      </c>
      <c r="B34" s="270">
        <v>44065</v>
      </c>
      <c r="C34" s="271">
        <v>0.375</v>
      </c>
      <c r="D34" s="271"/>
      <c r="E34" s="271"/>
      <c r="F34" s="271" t="s">
        <v>605</v>
      </c>
      <c r="G34" s="272" t="s">
        <v>9</v>
      </c>
      <c r="H34" s="273" t="s">
        <v>521</v>
      </c>
      <c r="I34" s="273" t="s">
        <v>545</v>
      </c>
      <c r="J34" s="274" t="s">
        <v>121</v>
      </c>
      <c r="K34" s="267"/>
      <c r="L34" s="244">
        <v>18</v>
      </c>
      <c r="M34" s="245"/>
      <c r="N34" s="243">
        <v>4</v>
      </c>
      <c r="O34" s="245">
        <f>SUM(L34*M34)</f>
        <v>0</v>
      </c>
    </row>
    <row r="35" spans="1:20" s="242" customFormat="1" ht="18" customHeight="1">
      <c r="A35" s="276" t="s">
        <v>572</v>
      </c>
      <c r="B35" s="270">
        <v>44067</v>
      </c>
      <c r="C35" s="271">
        <v>0.77083333333333337</v>
      </c>
      <c r="D35" s="271"/>
      <c r="E35" s="271" t="s">
        <v>605</v>
      </c>
      <c r="F35" s="271"/>
      <c r="G35" s="272" t="s">
        <v>9</v>
      </c>
      <c r="H35" s="273" t="s">
        <v>213</v>
      </c>
      <c r="I35" s="273" t="s">
        <v>545</v>
      </c>
      <c r="J35" s="274" t="s">
        <v>575</v>
      </c>
      <c r="K35" s="258"/>
      <c r="L35" s="240">
        <v>8</v>
      </c>
      <c r="M35" s="241"/>
      <c r="N35" s="243">
        <v>3</v>
      </c>
      <c r="O35" s="241">
        <f t="shared" si="2"/>
        <v>0</v>
      </c>
      <c r="P35" s="247"/>
      <c r="Q35" s="247"/>
      <c r="R35" s="247"/>
      <c r="S35" s="247"/>
      <c r="T35" s="247"/>
    </row>
    <row r="36" spans="1:20" s="242" customFormat="1" ht="18" customHeight="1">
      <c r="A36" s="276" t="s">
        <v>570</v>
      </c>
      <c r="B36" s="270">
        <v>44072</v>
      </c>
      <c r="C36" s="271">
        <v>0.375</v>
      </c>
      <c r="D36" s="271"/>
      <c r="E36" s="271"/>
      <c r="F36" s="271" t="s">
        <v>605</v>
      </c>
      <c r="G36" s="272" t="s">
        <v>9</v>
      </c>
      <c r="H36" s="273" t="s">
        <v>659</v>
      </c>
      <c r="I36" s="273" t="s">
        <v>545</v>
      </c>
      <c r="J36" s="274" t="s">
        <v>660</v>
      </c>
      <c r="K36" s="267"/>
      <c r="L36" s="244">
        <v>11</v>
      </c>
      <c r="M36" s="245"/>
      <c r="N36" s="243">
        <v>4</v>
      </c>
      <c r="O36" s="245">
        <f t="shared" si="2"/>
        <v>0</v>
      </c>
    </row>
    <row r="37" spans="1:20" s="246" customFormat="1" ht="18" customHeight="1">
      <c r="A37" s="227" t="s">
        <v>570</v>
      </c>
      <c r="B37" s="230">
        <v>44079</v>
      </c>
      <c r="C37" s="211">
        <v>0.33333333333333331</v>
      </c>
      <c r="D37" s="211"/>
      <c r="E37" s="211"/>
      <c r="F37" s="211" t="s">
        <v>605</v>
      </c>
      <c r="G37" s="214" t="s">
        <v>12</v>
      </c>
      <c r="H37" s="212" t="s">
        <v>53</v>
      </c>
      <c r="I37" s="212" t="s">
        <v>639</v>
      </c>
      <c r="J37" s="213" t="s">
        <v>611</v>
      </c>
      <c r="K37" s="243"/>
      <c r="L37" s="244">
        <v>1</v>
      </c>
      <c r="M37" s="245">
        <v>32</v>
      </c>
      <c r="N37" s="239"/>
      <c r="O37" s="245">
        <f>SUM(L37*M37)</f>
        <v>32</v>
      </c>
      <c r="P37" s="260"/>
      <c r="Q37" s="260"/>
      <c r="R37" s="260"/>
      <c r="S37" s="260"/>
      <c r="T37" s="260"/>
    </row>
    <row r="38" spans="1:20" s="246" customFormat="1" ht="18" customHeight="1">
      <c r="A38" s="227" t="s">
        <v>584</v>
      </c>
      <c r="B38" s="230">
        <v>44087</v>
      </c>
      <c r="C38" s="211">
        <v>0.79166666666666663</v>
      </c>
      <c r="D38" s="211" t="s">
        <v>605</v>
      </c>
      <c r="E38" s="211"/>
      <c r="F38" s="211"/>
      <c r="G38" s="214" t="s">
        <v>9</v>
      </c>
      <c r="H38" s="212" t="s">
        <v>661</v>
      </c>
      <c r="I38" s="212" t="s">
        <v>589</v>
      </c>
      <c r="J38" s="213" t="s">
        <v>590</v>
      </c>
      <c r="K38" s="243"/>
      <c r="L38" s="244">
        <v>26</v>
      </c>
      <c r="M38" s="245"/>
      <c r="N38" s="243">
        <v>2</v>
      </c>
      <c r="O38" s="245">
        <f>SUM(L38*M38)</f>
        <v>0</v>
      </c>
      <c r="P38" s="260"/>
      <c r="Q38" s="260"/>
      <c r="R38" s="260"/>
      <c r="S38" s="260"/>
      <c r="T38" s="260"/>
    </row>
    <row r="39" spans="1:20" s="242" customFormat="1" ht="18" customHeight="1">
      <c r="A39" s="227" t="s">
        <v>572</v>
      </c>
      <c r="B39" s="230">
        <v>44088</v>
      </c>
      <c r="C39" s="211">
        <v>0.79166666666666663</v>
      </c>
      <c r="D39" s="211"/>
      <c r="E39" s="211"/>
      <c r="F39" s="211" t="s">
        <v>605</v>
      </c>
      <c r="G39" s="214" t="s">
        <v>606</v>
      </c>
      <c r="H39" s="212" t="s">
        <v>576</v>
      </c>
      <c r="I39" s="212" t="s">
        <v>545</v>
      </c>
      <c r="J39" s="213" t="s">
        <v>600</v>
      </c>
      <c r="K39" s="239"/>
      <c r="L39" s="240">
        <v>8</v>
      </c>
      <c r="M39" s="241">
        <v>2</v>
      </c>
      <c r="N39" s="243"/>
      <c r="O39" s="241">
        <f t="shared" si="2"/>
        <v>16</v>
      </c>
      <c r="P39" s="260"/>
      <c r="Q39" s="260"/>
      <c r="R39" s="260"/>
      <c r="S39" s="260"/>
      <c r="T39" s="260"/>
    </row>
    <row r="40" spans="1:20" s="242" customFormat="1" ht="18" customHeight="1">
      <c r="A40" s="227" t="s">
        <v>572</v>
      </c>
      <c r="B40" s="230">
        <v>44095</v>
      </c>
      <c r="C40" s="211">
        <v>0.77083333333333337</v>
      </c>
      <c r="D40" s="211"/>
      <c r="E40" s="211" t="s">
        <v>605</v>
      </c>
      <c r="F40" s="211"/>
      <c r="G40" s="214" t="s">
        <v>9</v>
      </c>
      <c r="H40" s="212" t="s">
        <v>213</v>
      </c>
      <c r="I40" s="212" t="s">
        <v>545</v>
      </c>
      <c r="J40" s="213" t="s">
        <v>121</v>
      </c>
      <c r="K40" s="239"/>
      <c r="L40" s="240">
        <v>8</v>
      </c>
      <c r="M40" s="241"/>
      <c r="N40" s="243">
        <v>3</v>
      </c>
      <c r="O40" s="241">
        <f t="shared" si="2"/>
        <v>0</v>
      </c>
      <c r="P40" s="277"/>
      <c r="Q40" s="277"/>
      <c r="R40" s="277"/>
      <c r="S40" s="277"/>
      <c r="T40" s="277"/>
    </row>
    <row r="41" spans="1:20" s="260" customFormat="1" ht="18" customHeight="1">
      <c r="A41" s="261" t="s">
        <v>556</v>
      </c>
      <c r="B41" s="262">
        <v>44114</v>
      </c>
      <c r="C41" s="263">
        <v>0.54166666666666696</v>
      </c>
      <c r="D41" s="263" t="s">
        <v>605</v>
      </c>
      <c r="E41" s="263"/>
      <c r="F41" s="263"/>
      <c r="G41" s="264" t="s">
        <v>9</v>
      </c>
      <c r="H41" s="265" t="s">
        <v>47</v>
      </c>
      <c r="I41" s="265" t="s">
        <v>545</v>
      </c>
      <c r="J41" s="266" t="s">
        <v>80</v>
      </c>
      <c r="K41" s="267"/>
      <c r="L41" s="244">
        <v>21</v>
      </c>
      <c r="M41" s="245"/>
      <c r="N41" s="239">
        <v>3</v>
      </c>
      <c r="O41" s="245">
        <f t="shared" si="2"/>
        <v>0</v>
      </c>
      <c r="P41" s="242"/>
      <c r="Q41" s="242"/>
      <c r="R41" s="242"/>
      <c r="S41" s="242"/>
      <c r="T41" s="242"/>
    </row>
    <row r="42" spans="1:20" s="260" customFormat="1" ht="18" customHeight="1">
      <c r="A42" s="261" t="s">
        <v>570</v>
      </c>
      <c r="B42" s="262">
        <v>44114</v>
      </c>
      <c r="C42" s="271"/>
      <c r="D42" s="263"/>
      <c r="E42" s="263"/>
      <c r="F42" s="263" t="s">
        <v>605</v>
      </c>
      <c r="G42" s="264" t="s">
        <v>330</v>
      </c>
      <c r="H42" s="265" t="s">
        <v>627</v>
      </c>
      <c r="I42" s="265"/>
      <c r="J42" s="266" t="s">
        <v>309</v>
      </c>
      <c r="K42" s="267"/>
      <c r="L42" s="244">
        <v>2</v>
      </c>
      <c r="M42" s="245">
        <v>2</v>
      </c>
      <c r="N42" s="243"/>
      <c r="O42" s="245">
        <f t="shared" si="2"/>
        <v>4</v>
      </c>
      <c r="P42" s="242"/>
      <c r="Q42" s="242"/>
      <c r="R42" s="242"/>
      <c r="S42" s="242"/>
      <c r="T42" s="242"/>
    </row>
    <row r="43" spans="1:20" s="275" customFormat="1" ht="18" customHeight="1">
      <c r="A43" s="276" t="s">
        <v>572</v>
      </c>
      <c r="B43" s="270">
        <v>44116</v>
      </c>
      <c r="C43" s="271">
        <v>0.79166666666666663</v>
      </c>
      <c r="D43" s="271"/>
      <c r="E43" s="271"/>
      <c r="F43" s="271" t="s">
        <v>605</v>
      </c>
      <c r="G43" s="272" t="s">
        <v>606</v>
      </c>
      <c r="H43" s="273" t="s">
        <v>576</v>
      </c>
      <c r="I43" s="273" t="s">
        <v>545</v>
      </c>
      <c r="J43" s="274" t="s">
        <v>600</v>
      </c>
      <c r="K43" s="258"/>
      <c r="L43" s="240">
        <v>12</v>
      </c>
      <c r="M43" s="241">
        <v>2</v>
      </c>
      <c r="N43" s="243"/>
      <c r="O43" s="241">
        <f t="shared" si="2"/>
        <v>24</v>
      </c>
      <c r="P43" s="242"/>
      <c r="Q43" s="242"/>
      <c r="R43" s="242"/>
      <c r="S43" s="242"/>
      <c r="T43" s="242"/>
    </row>
    <row r="44" spans="1:20" s="275" customFormat="1" ht="18" customHeight="1">
      <c r="A44" s="261" t="s">
        <v>570</v>
      </c>
      <c r="B44" s="262">
        <v>44121</v>
      </c>
      <c r="C44" s="263"/>
      <c r="D44" s="263"/>
      <c r="E44" s="263"/>
      <c r="F44" s="263" t="s">
        <v>605</v>
      </c>
      <c r="G44" s="264" t="s">
        <v>330</v>
      </c>
      <c r="H44" s="265" t="s">
        <v>426</v>
      </c>
      <c r="I44" s="265" t="s">
        <v>545</v>
      </c>
      <c r="J44" s="266" t="s">
        <v>309</v>
      </c>
      <c r="K44" s="267"/>
      <c r="L44" s="244">
        <v>2</v>
      </c>
      <c r="M44" s="245">
        <v>4</v>
      </c>
      <c r="N44" s="239"/>
      <c r="O44" s="245">
        <f t="shared" si="2"/>
        <v>8</v>
      </c>
      <c r="P44" s="247"/>
      <c r="Q44" s="247"/>
      <c r="R44" s="247"/>
      <c r="S44" s="247"/>
      <c r="T44" s="247"/>
    </row>
    <row r="45" spans="1:20" s="242" customFormat="1" ht="18" customHeight="1">
      <c r="A45" s="276" t="s">
        <v>572</v>
      </c>
      <c r="B45" s="270">
        <v>44123</v>
      </c>
      <c r="C45" s="271">
        <v>0.77083333333333337</v>
      </c>
      <c r="D45" s="271"/>
      <c r="E45" s="271" t="s">
        <v>605</v>
      </c>
      <c r="F45" s="271"/>
      <c r="G45" s="272" t="s">
        <v>9</v>
      </c>
      <c r="H45" s="273" t="s">
        <v>505</v>
      </c>
      <c r="I45" s="273" t="s">
        <v>545</v>
      </c>
      <c r="J45" s="274" t="s">
        <v>292</v>
      </c>
      <c r="K45" s="258"/>
      <c r="L45" s="240">
        <v>8</v>
      </c>
      <c r="M45" s="241"/>
      <c r="N45" s="239">
        <v>3</v>
      </c>
      <c r="O45" s="241">
        <f t="shared" si="2"/>
        <v>0</v>
      </c>
      <c r="Q45" s="246"/>
      <c r="R45" s="246"/>
      <c r="S45" s="246"/>
      <c r="T45" s="246"/>
    </row>
    <row r="46" spans="1:20" s="242" customFormat="1" ht="18" customHeight="1">
      <c r="A46" s="261" t="s">
        <v>570</v>
      </c>
      <c r="B46" s="262">
        <v>44128</v>
      </c>
      <c r="C46" s="263">
        <v>0.79166666666666663</v>
      </c>
      <c r="D46" s="263" t="s">
        <v>605</v>
      </c>
      <c r="E46" s="263"/>
      <c r="F46" s="263"/>
      <c r="G46" s="264" t="s">
        <v>13</v>
      </c>
      <c r="H46" s="265" t="s">
        <v>296</v>
      </c>
      <c r="I46" s="265" t="s">
        <v>545</v>
      </c>
      <c r="J46" s="266" t="s">
        <v>615</v>
      </c>
      <c r="K46" s="267"/>
      <c r="L46" s="244"/>
      <c r="M46" s="245"/>
      <c r="N46" s="239"/>
      <c r="O46" s="245">
        <f t="shared" si="2"/>
        <v>0</v>
      </c>
    </row>
    <row r="47" spans="1:20" s="242" customFormat="1" ht="18" customHeight="1">
      <c r="A47" s="227" t="s">
        <v>572</v>
      </c>
      <c r="B47" s="230">
        <v>44144</v>
      </c>
      <c r="C47" s="211">
        <v>0.79166666666666663</v>
      </c>
      <c r="D47" s="211"/>
      <c r="E47" s="211"/>
      <c r="F47" s="211" t="s">
        <v>605</v>
      </c>
      <c r="G47" s="214" t="s">
        <v>606</v>
      </c>
      <c r="H47" s="212" t="s">
        <v>576</v>
      </c>
      <c r="I47" s="212" t="s">
        <v>545</v>
      </c>
      <c r="J47" s="213" t="s">
        <v>600</v>
      </c>
      <c r="K47" s="239"/>
      <c r="L47" s="240">
        <v>12</v>
      </c>
      <c r="M47" s="241">
        <v>2</v>
      </c>
      <c r="N47" s="239"/>
      <c r="O47" s="241">
        <f t="shared" si="2"/>
        <v>24</v>
      </c>
      <c r="P47" s="260"/>
      <c r="Q47" s="260"/>
      <c r="R47" s="260"/>
      <c r="S47" s="260"/>
      <c r="T47" s="260"/>
    </row>
    <row r="48" spans="1:20" s="242" customFormat="1" ht="18" customHeight="1">
      <c r="A48" s="226" t="s">
        <v>571</v>
      </c>
      <c r="B48" s="234">
        <v>44145</v>
      </c>
      <c r="C48" s="215">
        <v>0.77083333333333337</v>
      </c>
      <c r="D48" s="215"/>
      <c r="E48" s="215"/>
      <c r="F48" s="215" t="s">
        <v>605</v>
      </c>
      <c r="G48" s="218" t="s">
        <v>328</v>
      </c>
      <c r="H48" s="216" t="s">
        <v>51</v>
      </c>
      <c r="I48" s="212" t="s">
        <v>566</v>
      </c>
      <c r="J48" s="217" t="s">
        <v>91</v>
      </c>
      <c r="K48" s="243"/>
      <c r="L48" s="244">
        <v>2</v>
      </c>
      <c r="M48" s="245">
        <v>2</v>
      </c>
      <c r="N48" s="243"/>
      <c r="O48" s="245">
        <f t="shared" si="2"/>
        <v>4</v>
      </c>
      <c r="P48" s="277"/>
      <c r="Q48" s="277"/>
      <c r="R48" s="277"/>
      <c r="S48" s="277"/>
      <c r="T48" s="277"/>
    </row>
    <row r="49" spans="1:20" s="242" customFormat="1" ht="18" customHeight="1">
      <c r="A49" s="227" t="s">
        <v>601</v>
      </c>
      <c r="B49" s="230">
        <v>44146</v>
      </c>
      <c r="C49" s="211">
        <v>0.6875</v>
      </c>
      <c r="D49" s="211" t="s">
        <v>605</v>
      </c>
      <c r="E49" s="211"/>
      <c r="F49" s="211"/>
      <c r="G49" s="214" t="s">
        <v>13</v>
      </c>
      <c r="H49" s="212" t="s">
        <v>204</v>
      </c>
      <c r="I49" s="212" t="s">
        <v>545</v>
      </c>
      <c r="J49" s="344" t="s">
        <v>637</v>
      </c>
      <c r="K49" s="345"/>
      <c r="L49" s="240">
        <v>18</v>
      </c>
      <c r="M49" s="241">
        <v>1</v>
      </c>
      <c r="N49" s="239"/>
      <c r="O49" s="245">
        <f t="shared" si="2"/>
        <v>18</v>
      </c>
      <c r="P49" s="260"/>
      <c r="Q49" s="260"/>
      <c r="R49" s="260"/>
      <c r="S49" s="260"/>
      <c r="T49" s="260"/>
    </row>
    <row r="50" spans="1:20" s="242" customFormat="1" ht="18" customHeight="1">
      <c r="A50" s="227" t="s">
        <v>584</v>
      </c>
      <c r="B50" s="230">
        <v>44150</v>
      </c>
      <c r="C50" s="211">
        <v>0.48958333333333331</v>
      </c>
      <c r="D50" s="211"/>
      <c r="E50" s="211"/>
      <c r="F50" s="211" t="s">
        <v>605</v>
      </c>
      <c r="G50" s="214"/>
      <c r="H50" s="212" t="s">
        <v>607</v>
      </c>
      <c r="I50" s="212" t="s">
        <v>74</v>
      </c>
      <c r="J50" s="346" t="s">
        <v>636</v>
      </c>
      <c r="K50" s="345"/>
      <c r="L50" s="240">
        <v>2</v>
      </c>
      <c r="M50" s="241">
        <v>1</v>
      </c>
      <c r="N50" s="243"/>
      <c r="O50" s="245">
        <f t="shared" si="2"/>
        <v>2</v>
      </c>
      <c r="P50" s="260"/>
      <c r="Q50" s="260"/>
      <c r="R50" s="260"/>
      <c r="S50" s="260"/>
      <c r="T50" s="260"/>
    </row>
    <row r="51" spans="1:20" s="242" customFormat="1" ht="18" customHeight="1">
      <c r="A51" s="227" t="s">
        <v>570</v>
      </c>
      <c r="B51" s="230">
        <v>44163</v>
      </c>
      <c r="C51" s="211">
        <v>0.35416666666666669</v>
      </c>
      <c r="D51" s="211" t="s">
        <v>605</v>
      </c>
      <c r="E51" s="211"/>
      <c r="F51" s="211"/>
      <c r="G51" s="214" t="s">
        <v>13</v>
      </c>
      <c r="H51" s="212" t="s">
        <v>54</v>
      </c>
      <c r="I51" s="212" t="s">
        <v>530</v>
      </c>
      <c r="J51" s="213" t="s">
        <v>635</v>
      </c>
      <c r="K51" s="239"/>
      <c r="L51" s="240">
        <v>25</v>
      </c>
      <c r="M51" s="241">
        <v>3</v>
      </c>
      <c r="N51" s="239"/>
      <c r="O51" s="241">
        <f t="shared" si="2"/>
        <v>75</v>
      </c>
      <c r="P51" s="277"/>
      <c r="Q51" s="277"/>
      <c r="R51" s="277"/>
      <c r="S51" s="277"/>
      <c r="T51" s="277"/>
    </row>
    <row r="52" spans="1:20" s="242" customFormat="1" ht="18" customHeight="1">
      <c r="A52" s="227" t="s">
        <v>572</v>
      </c>
      <c r="B52" s="230">
        <v>44165</v>
      </c>
      <c r="C52" s="211">
        <v>0.79166666666666663</v>
      </c>
      <c r="D52" s="211"/>
      <c r="E52" s="211"/>
      <c r="F52" s="211" t="s">
        <v>605</v>
      </c>
      <c r="G52" s="214" t="s">
        <v>328</v>
      </c>
      <c r="H52" s="212" t="s">
        <v>210</v>
      </c>
      <c r="I52" s="212" t="s">
        <v>545</v>
      </c>
      <c r="J52" s="213" t="s">
        <v>563</v>
      </c>
      <c r="K52" s="243"/>
      <c r="L52" s="244">
        <v>12</v>
      </c>
      <c r="M52" s="245">
        <v>2</v>
      </c>
      <c r="N52" s="243"/>
      <c r="O52" s="245">
        <f t="shared" si="2"/>
        <v>24</v>
      </c>
      <c r="P52" s="277"/>
      <c r="Q52" s="277"/>
      <c r="R52" s="277"/>
      <c r="S52" s="277"/>
      <c r="T52" s="277"/>
    </row>
    <row r="53" spans="1:20" s="242" customFormat="1" ht="18" customHeight="1">
      <c r="A53" s="276" t="s">
        <v>572</v>
      </c>
      <c r="B53" s="270">
        <v>44172</v>
      </c>
      <c r="C53" s="271">
        <v>0.79166666666666663</v>
      </c>
      <c r="D53" s="271"/>
      <c r="E53" s="271"/>
      <c r="F53" s="271" t="s">
        <v>605</v>
      </c>
      <c r="G53" s="272" t="s">
        <v>606</v>
      </c>
      <c r="H53" s="273" t="s">
        <v>576</v>
      </c>
      <c r="I53" s="273" t="s">
        <v>545</v>
      </c>
      <c r="J53" s="274" t="s">
        <v>600</v>
      </c>
      <c r="K53" s="258"/>
      <c r="L53" s="240">
        <v>12</v>
      </c>
      <c r="M53" s="241">
        <v>2</v>
      </c>
      <c r="N53" s="243"/>
      <c r="O53" s="241">
        <f t="shared" si="2"/>
        <v>24</v>
      </c>
    </row>
    <row r="54" spans="1:20" s="242" customFormat="1" ht="18" customHeight="1">
      <c r="A54" s="276" t="s">
        <v>584</v>
      </c>
      <c r="B54" s="270">
        <v>44192</v>
      </c>
      <c r="C54" s="271">
        <v>0.79166666666666663</v>
      </c>
      <c r="D54" s="271" t="s">
        <v>605</v>
      </c>
      <c r="E54" s="271"/>
      <c r="F54" s="271"/>
      <c r="G54" s="272" t="s">
        <v>13</v>
      </c>
      <c r="H54" s="273" t="s">
        <v>506</v>
      </c>
      <c r="I54" s="273"/>
      <c r="J54" s="347" t="s">
        <v>634</v>
      </c>
      <c r="K54" s="267"/>
      <c r="L54" s="244"/>
      <c r="M54" s="245"/>
      <c r="N54" s="243"/>
      <c r="O54" s="245">
        <f t="shared" si="2"/>
        <v>0</v>
      </c>
      <c r="P54" s="247"/>
      <c r="Q54" s="247"/>
      <c r="R54" s="247"/>
      <c r="S54" s="247"/>
      <c r="T54" s="247"/>
    </row>
    <row r="55" spans="1:20" s="277" customFormat="1" ht="18" customHeight="1">
      <c r="A55" s="227" t="s">
        <v>568</v>
      </c>
      <c r="B55" s="230">
        <v>44211</v>
      </c>
      <c r="C55" s="211">
        <v>0.79166666666666663</v>
      </c>
      <c r="D55" s="211" t="s">
        <v>605</v>
      </c>
      <c r="E55" s="211"/>
      <c r="F55" s="211"/>
      <c r="G55" s="214" t="s">
        <v>328</v>
      </c>
      <c r="H55" s="212" t="s">
        <v>14</v>
      </c>
      <c r="I55" s="212" t="s">
        <v>545</v>
      </c>
      <c r="J55" s="213" t="s">
        <v>615</v>
      </c>
      <c r="K55" s="243"/>
      <c r="L55" s="244">
        <v>35</v>
      </c>
      <c r="M55" s="245">
        <v>2</v>
      </c>
      <c r="N55" s="239"/>
      <c r="O55" s="245">
        <f t="shared" si="2"/>
        <v>70</v>
      </c>
    </row>
    <row r="56" spans="1:20" s="242" customFormat="1" ht="3" customHeight="1" thickBot="1">
      <c r="A56" s="250"/>
      <c r="B56" s="251"/>
      <c r="C56" s="252"/>
      <c r="D56" s="252"/>
      <c r="E56" s="252"/>
      <c r="F56" s="252"/>
      <c r="G56" s="253"/>
      <c r="H56" s="254"/>
      <c r="I56" s="254"/>
      <c r="J56" s="255"/>
      <c r="K56" s="256"/>
      <c r="L56" s="257"/>
      <c r="M56" s="257"/>
      <c r="N56" s="243"/>
      <c r="O56" s="257"/>
    </row>
  </sheetData>
  <autoFilter ref="A4:J4" xr:uid="{00000000-0009-0000-0000-000000000000}"/>
  <mergeCells count="15">
    <mergeCell ref="M19:M21"/>
    <mergeCell ref="N19:N21"/>
    <mergeCell ref="M22:M24"/>
    <mergeCell ref="N22:N24"/>
    <mergeCell ref="M27:M29"/>
    <mergeCell ref="N27:N29"/>
    <mergeCell ref="A22:A24"/>
    <mergeCell ref="B22:B24"/>
    <mergeCell ref="A27:A29"/>
    <mergeCell ref="B27:B29"/>
    <mergeCell ref="A1:J1"/>
    <mergeCell ref="A2:J2"/>
    <mergeCell ref="A3:J3"/>
    <mergeCell ref="A19:A21"/>
    <mergeCell ref="B19:B21"/>
  </mergeCells>
  <phoneticPr fontId="64" type="noConversion"/>
  <pageMargins left="0.19685039370078741" right="0.19685039370078741" top="0.39370078740157483" bottom="0.59055118110236227" header="0" footer="0"/>
  <pageSetup paperSize="9" orientation="portrait" r:id="rId1"/>
  <headerFooter alignWithMargins="0">
    <oddFooter>&amp;C&amp;"Calibri,Standard"A-Ausbildung, B-Bewerb, I-Information, K-Kameradschaft, L-Lehrgang, P-Prüfung, S-Sitzung, T-Technik, Ü-Übung
&amp;KFF0000Im Anschluss an Veranstaltungen ist am Folgetag um 10:30 Uhr Treffen zum Aufräumen&amp;K000000
Stand: &amp;D &amp;T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2"/>
  <sheetViews>
    <sheetView zoomScale="120" zoomScaleNormal="120" workbookViewId="0">
      <selection activeCell="O5" sqref="O5"/>
    </sheetView>
  </sheetViews>
  <sheetFormatPr baseColWidth="10" defaultColWidth="11.44140625" defaultRowHeight="18" customHeight="1"/>
  <cols>
    <col min="1" max="1" width="4.33203125" style="229" customWidth="1"/>
    <col min="2" max="2" width="11.44140625" style="229" customWidth="1"/>
    <col min="3" max="3" width="6.5546875" style="114" customWidth="1"/>
    <col min="4" max="7" width="3.33203125" style="114" customWidth="1"/>
    <col min="8" max="8" width="31.6640625" style="33" customWidth="1"/>
    <col min="9" max="9" width="19.109375" style="33" customWidth="1"/>
    <col min="10" max="10" width="15.6640625" style="40" customWidth="1"/>
    <col min="11" max="11" width="2.33203125" style="40" customWidth="1"/>
    <col min="12" max="12" width="11.44140625" style="339"/>
    <col min="13" max="14" width="5.33203125" style="339" customWidth="1"/>
    <col min="15" max="15" width="13.88671875" style="339" customWidth="1"/>
    <col min="16" max="16384" width="11.44140625" style="33"/>
  </cols>
  <sheetData>
    <row r="1" spans="1:20" ht="24" customHeight="1">
      <c r="A1" s="465" t="s">
        <v>620</v>
      </c>
      <c r="B1" s="466"/>
      <c r="C1" s="466"/>
      <c r="D1" s="466"/>
      <c r="E1" s="466"/>
      <c r="F1" s="466"/>
      <c r="G1" s="466"/>
      <c r="H1" s="466"/>
      <c r="I1" s="466"/>
      <c r="J1" s="467"/>
      <c r="K1" s="85"/>
    </row>
    <row r="2" spans="1:20" ht="27" customHeight="1">
      <c r="A2" s="468" t="s">
        <v>74</v>
      </c>
      <c r="B2" s="469"/>
      <c r="C2" s="469"/>
      <c r="D2" s="469"/>
      <c r="E2" s="469"/>
      <c r="F2" s="469"/>
      <c r="G2" s="469"/>
      <c r="H2" s="469"/>
      <c r="I2" s="469"/>
      <c r="J2" s="470"/>
      <c r="K2" s="87"/>
    </row>
    <row r="3" spans="1:20" ht="27" customHeight="1" thickBot="1">
      <c r="A3" s="471" t="s">
        <v>613</v>
      </c>
      <c r="B3" s="472"/>
      <c r="C3" s="472"/>
      <c r="D3" s="472"/>
      <c r="E3" s="472"/>
      <c r="F3" s="472"/>
      <c r="G3" s="472"/>
      <c r="H3" s="472"/>
      <c r="I3" s="472"/>
      <c r="J3" s="473"/>
      <c r="K3" s="89"/>
      <c r="L3" s="206" t="s">
        <v>208</v>
      </c>
      <c r="M3" s="206" t="s">
        <v>983</v>
      </c>
      <c r="N3" s="206" t="s">
        <v>207</v>
      </c>
      <c r="O3" s="206" t="s">
        <v>1017</v>
      </c>
    </row>
    <row r="4" spans="1:20" s="242" customFormat="1" ht="18" customHeight="1" thickBot="1">
      <c r="A4" s="287" t="s">
        <v>148</v>
      </c>
      <c r="B4" s="287" t="s">
        <v>4</v>
      </c>
      <c r="C4" s="288" t="s">
        <v>368</v>
      </c>
      <c r="D4" s="292" t="s">
        <v>99</v>
      </c>
      <c r="E4" s="292" t="s">
        <v>623</v>
      </c>
      <c r="F4" s="292" t="s">
        <v>624</v>
      </c>
      <c r="G4" s="288" t="s">
        <v>622</v>
      </c>
      <c r="H4" s="289" t="s">
        <v>515</v>
      </c>
      <c r="I4" s="290" t="s">
        <v>6</v>
      </c>
      <c r="J4" s="291" t="s">
        <v>614</v>
      </c>
      <c r="K4" s="248"/>
      <c r="L4" s="249">
        <v>39</v>
      </c>
      <c r="M4" s="249">
        <f>O4/L4</f>
        <v>56.743589743589745</v>
      </c>
      <c r="N4" s="249"/>
      <c r="O4" s="249">
        <f>SUM(O5:O81)</f>
        <v>2213</v>
      </c>
    </row>
    <row r="5" spans="1:20" s="260" customFormat="1" ht="18" customHeight="1">
      <c r="A5" s="281" t="s">
        <v>572</v>
      </c>
      <c r="B5" s="282">
        <v>43843</v>
      </c>
      <c r="C5" s="283">
        <v>0.79166666666666663</v>
      </c>
      <c r="D5" s="283"/>
      <c r="E5" s="283"/>
      <c r="F5" s="283" t="s">
        <v>605</v>
      </c>
      <c r="G5" s="284" t="s">
        <v>606</v>
      </c>
      <c r="H5" s="285" t="s">
        <v>576</v>
      </c>
      <c r="I5" s="285" t="s">
        <v>545</v>
      </c>
      <c r="J5" s="286" t="s">
        <v>600</v>
      </c>
      <c r="K5" s="258"/>
      <c r="L5" s="258">
        <v>10</v>
      </c>
      <c r="M5" s="259">
        <v>3</v>
      </c>
      <c r="N5" s="259"/>
      <c r="O5" s="259">
        <f t="shared" ref="O5:O13" si="0">SUM(L5*M5)</f>
        <v>30</v>
      </c>
    </row>
    <row r="6" spans="1:20" s="260" customFormat="1" ht="18" customHeight="1">
      <c r="A6" s="261" t="s">
        <v>568</v>
      </c>
      <c r="B6" s="262">
        <v>43847</v>
      </c>
      <c r="C6" s="263">
        <v>0.79166666666666663</v>
      </c>
      <c r="D6" s="263" t="s">
        <v>605</v>
      </c>
      <c r="E6" s="263"/>
      <c r="F6" s="263"/>
      <c r="G6" s="264" t="s">
        <v>328</v>
      </c>
      <c r="H6" s="265" t="s">
        <v>14</v>
      </c>
      <c r="I6" s="265" t="s">
        <v>545</v>
      </c>
      <c r="J6" s="266" t="s">
        <v>615</v>
      </c>
      <c r="K6" s="267"/>
      <c r="L6" s="267">
        <v>35</v>
      </c>
      <c r="M6" s="268">
        <v>2</v>
      </c>
      <c r="N6" s="268"/>
      <c r="O6" s="268">
        <f t="shared" si="0"/>
        <v>70</v>
      </c>
    </row>
    <row r="7" spans="1:20" s="275" customFormat="1" ht="18" customHeight="1">
      <c r="A7" s="269" t="s">
        <v>572</v>
      </c>
      <c r="B7" s="270">
        <v>43850</v>
      </c>
      <c r="C7" s="271">
        <v>0.77083333333333337</v>
      </c>
      <c r="D7" s="271"/>
      <c r="E7" s="271" t="s">
        <v>605</v>
      </c>
      <c r="F7" s="271"/>
      <c r="G7" s="272" t="s">
        <v>9</v>
      </c>
      <c r="H7" s="273" t="s">
        <v>213</v>
      </c>
      <c r="I7" s="273" t="s">
        <v>545</v>
      </c>
      <c r="J7" s="274" t="s">
        <v>80</v>
      </c>
      <c r="K7" s="258"/>
      <c r="L7" s="258">
        <v>8</v>
      </c>
      <c r="M7" s="259">
        <v>3</v>
      </c>
      <c r="N7" s="259"/>
      <c r="O7" s="259">
        <f t="shared" si="0"/>
        <v>24</v>
      </c>
      <c r="P7" s="260"/>
      <c r="Q7" s="260"/>
      <c r="R7" s="260"/>
      <c r="S7" s="260"/>
      <c r="T7" s="260"/>
    </row>
    <row r="8" spans="1:20" s="260" customFormat="1" ht="18" customHeight="1">
      <c r="A8" s="276" t="s">
        <v>568</v>
      </c>
      <c r="B8" s="270">
        <v>43861</v>
      </c>
      <c r="C8" s="271">
        <v>0.79166666666666663</v>
      </c>
      <c r="D8" s="271" t="s">
        <v>605</v>
      </c>
      <c r="E8" s="271"/>
      <c r="F8" s="271"/>
      <c r="G8" s="272" t="s">
        <v>9</v>
      </c>
      <c r="H8" s="273" t="s">
        <v>577</v>
      </c>
      <c r="I8" s="273" t="s">
        <v>545</v>
      </c>
      <c r="J8" s="274" t="s">
        <v>578</v>
      </c>
      <c r="K8" s="258"/>
      <c r="L8" s="267">
        <v>26</v>
      </c>
      <c r="M8" s="268">
        <v>2</v>
      </c>
      <c r="N8" s="268"/>
      <c r="O8" s="268">
        <f t="shared" si="0"/>
        <v>52</v>
      </c>
    </row>
    <row r="9" spans="1:20" s="242" customFormat="1" ht="18" customHeight="1">
      <c r="A9" s="226" t="s">
        <v>569</v>
      </c>
      <c r="B9" s="234">
        <v>43867</v>
      </c>
      <c r="C9" s="215">
        <v>0.77083333333333337</v>
      </c>
      <c r="D9" s="215"/>
      <c r="E9" s="215"/>
      <c r="F9" s="215" t="s">
        <v>605</v>
      </c>
      <c r="G9" s="218" t="s">
        <v>328</v>
      </c>
      <c r="H9" s="216" t="s">
        <v>51</v>
      </c>
      <c r="I9" s="216" t="s">
        <v>564</v>
      </c>
      <c r="J9" s="217" t="s">
        <v>91</v>
      </c>
      <c r="K9" s="243"/>
      <c r="L9" s="244">
        <v>2</v>
      </c>
      <c r="M9" s="245">
        <v>2</v>
      </c>
      <c r="N9" s="245"/>
      <c r="O9" s="245">
        <f t="shared" si="0"/>
        <v>4</v>
      </c>
      <c r="P9" s="247"/>
      <c r="Q9" s="247"/>
      <c r="R9" s="247"/>
      <c r="S9" s="247"/>
      <c r="T9" s="247"/>
    </row>
    <row r="10" spans="1:20" s="242" customFormat="1" ht="18" customHeight="1">
      <c r="A10" s="227" t="s">
        <v>572</v>
      </c>
      <c r="B10" s="230">
        <v>43871</v>
      </c>
      <c r="C10" s="211">
        <v>0.79166666666666663</v>
      </c>
      <c r="D10" s="211"/>
      <c r="E10" s="211"/>
      <c r="F10" s="211" t="s">
        <v>605</v>
      </c>
      <c r="G10" s="214" t="s">
        <v>606</v>
      </c>
      <c r="H10" s="212" t="s">
        <v>576</v>
      </c>
      <c r="I10" s="212" t="s">
        <v>545</v>
      </c>
      <c r="J10" s="213" t="s">
        <v>600</v>
      </c>
      <c r="K10" s="239"/>
      <c r="L10" s="240">
        <v>10</v>
      </c>
      <c r="M10" s="241">
        <v>2</v>
      </c>
      <c r="N10" s="241"/>
      <c r="O10" s="241">
        <f t="shared" si="0"/>
        <v>20</v>
      </c>
    </row>
    <row r="11" spans="1:20" s="242" customFormat="1" ht="18" customHeight="1">
      <c r="A11" s="227" t="s">
        <v>568</v>
      </c>
      <c r="B11" s="230">
        <v>43875</v>
      </c>
      <c r="C11" s="211">
        <v>0.79166666666666663</v>
      </c>
      <c r="D11" s="211" t="s">
        <v>605</v>
      </c>
      <c r="E11" s="211"/>
      <c r="F11" s="211"/>
      <c r="G11" s="214" t="s">
        <v>9</v>
      </c>
      <c r="H11" s="212" t="s">
        <v>579</v>
      </c>
      <c r="I11" s="212" t="s">
        <v>545</v>
      </c>
      <c r="J11" s="213" t="s">
        <v>580</v>
      </c>
      <c r="K11" s="239"/>
      <c r="L11" s="244">
        <v>26</v>
      </c>
      <c r="M11" s="245">
        <v>2</v>
      </c>
      <c r="N11" s="245"/>
      <c r="O11" s="245">
        <f t="shared" si="0"/>
        <v>52</v>
      </c>
    </row>
    <row r="12" spans="1:20" s="242" customFormat="1" ht="18" customHeight="1">
      <c r="A12" s="226" t="s">
        <v>569</v>
      </c>
      <c r="B12" s="234">
        <v>43888</v>
      </c>
      <c r="C12" s="215">
        <v>0.77083333333333337</v>
      </c>
      <c r="D12" s="215"/>
      <c r="E12" s="215"/>
      <c r="F12" s="215" t="s">
        <v>605</v>
      </c>
      <c r="G12" s="218" t="s">
        <v>11</v>
      </c>
      <c r="H12" s="216" t="s">
        <v>20</v>
      </c>
      <c r="I12" s="216" t="s">
        <v>567</v>
      </c>
      <c r="J12" s="217" t="s">
        <v>91</v>
      </c>
      <c r="K12" s="243"/>
      <c r="L12" s="244">
        <v>15</v>
      </c>
      <c r="M12" s="245">
        <v>2</v>
      </c>
      <c r="N12" s="245"/>
      <c r="O12" s="245">
        <f t="shared" si="0"/>
        <v>30</v>
      </c>
      <c r="P12" s="246"/>
    </row>
    <row r="13" spans="1:20" s="242" customFormat="1" ht="18" customHeight="1">
      <c r="A13" s="226" t="s">
        <v>570</v>
      </c>
      <c r="B13" s="234">
        <v>43890</v>
      </c>
      <c r="C13" s="215">
        <v>0.58333333333333337</v>
      </c>
      <c r="D13" s="215" t="s">
        <v>605</v>
      </c>
      <c r="E13" s="215"/>
      <c r="F13" s="215"/>
      <c r="G13" s="218" t="s">
        <v>9</v>
      </c>
      <c r="H13" s="216" t="s">
        <v>16</v>
      </c>
      <c r="I13" s="216" t="s">
        <v>545</v>
      </c>
      <c r="J13" s="217" t="s">
        <v>80</v>
      </c>
      <c r="K13" s="243"/>
      <c r="L13" s="244">
        <v>26</v>
      </c>
      <c r="M13" s="245">
        <v>3</v>
      </c>
      <c r="N13" s="245"/>
      <c r="O13" s="245">
        <f t="shared" si="0"/>
        <v>78</v>
      </c>
      <c r="P13" s="246"/>
    </row>
    <row r="14" spans="1:20" s="260" customFormat="1" ht="18" customHeight="1">
      <c r="A14" s="261" t="s">
        <v>570</v>
      </c>
      <c r="B14" s="262">
        <v>43897</v>
      </c>
      <c r="C14" s="263">
        <v>0.58333333333333337</v>
      </c>
      <c r="D14" s="263"/>
      <c r="E14" s="263"/>
      <c r="F14" s="263" t="s">
        <v>605</v>
      </c>
      <c r="G14" s="264" t="s">
        <v>9</v>
      </c>
      <c r="H14" s="265" t="s">
        <v>561</v>
      </c>
      <c r="I14" s="265" t="s">
        <v>562</v>
      </c>
      <c r="J14" s="266" t="s">
        <v>91</v>
      </c>
      <c r="K14" s="267"/>
      <c r="L14" s="267">
        <v>3</v>
      </c>
      <c r="M14" s="268">
        <v>3</v>
      </c>
      <c r="N14" s="268"/>
      <c r="O14" s="268">
        <f t="shared" ref="O14:O20" si="1">SUM(L14*M14)</f>
        <v>9</v>
      </c>
      <c r="P14" s="275"/>
    </row>
    <row r="15" spans="1:20" s="275" customFormat="1" ht="18" customHeight="1">
      <c r="A15" s="276" t="s">
        <v>572</v>
      </c>
      <c r="B15" s="270">
        <v>43899</v>
      </c>
      <c r="C15" s="271">
        <v>0.79166666666666663</v>
      </c>
      <c r="D15" s="271"/>
      <c r="E15" s="271"/>
      <c r="F15" s="271" t="s">
        <v>605</v>
      </c>
      <c r="G15" s="272" t="s">
        <v>606</v>
      </c>
      <c r="H15" s="273" t="s">
        <v>576</v>
      </c>
      <c r="I15" s="273" t="s">
        <v>545</v>
      </c>
      <c r="J15" s="274" t="s">
        <v>600</v>
      </c>
      <c r="K15" s="258"/>
      <c r="L15" s="258">
        <v>8</v>
      </c>
      <c r="M15" s="259">
        <v>2</v>
      </c>
      <c r="N15" s="259"/>
      <c r="O15" s="259">
        <f t="shared" si="1"/>
        <v>16</v>
      </c>
      <c r="P15" s="260"/>
      <c r="Q15" s="260"/>
      <c r="R15" s="260"/>
      <c r="S15" s="260"/>
      <c r="T15" s="260"/>
    </row>
    <row r="16" spans="1:20" s="275" customFormat="1" ht="18" customHeight="1">
      <c r="A16" s="276" t="s">
        <v>568</v>
      </c>
      <c r="B16" s="270">
        <v>43903</v>
      </c>
      <c r="C16" s="271">
        <v>0.79166666666666663</v>
      </c>
      <c r="D16" s="271" t="s">
        <v>605</v>
      </c>
      <c r="E16" s="271"/>
      <c r="F16" s="271"/>
      <c r="G16" s="272" t="s">
        <v>9</v>
      </c>
      <c r="H16" s="273" t="s">
        <v>583</v>
      </c>
      <c r="I16" s="273" t="s">
        <v>545</v>
      </c>
      <c r="J16" s="274" t="s">
        <v>82</v>
      </c>
      <c r="K16" s="258"/>
      <c r="L16" s="258">
        <v>26</v>
      </c>
      <c r="M16" s="259">
        <v>1</v>
      </c>
      <c r="N16" s="259"/>
      <c r="O16" s="259">
        <f t="shared" si="1"/>
        <v>26</v>
      </c>
      <c r="P16" s="260"/>
      <c r="Q16" s="260"/>
      <c r="R16" s="260"/>
      <c r="S16" s="260"/>
      <c r="T16" s="260"/>
    </row>
    <row r="17" spans="1:20" s="275" customFormat="1" ht="18" customHeight="1">
      <c r="A17" s="261" t="s">
        <v>568</v>
      </c>
      <c r="B17" s="262">
        <v>43903</v>
      </c>
      <c r="C17" s="263">
        <v>0.79166666666666663</v>
      </c>
      <c r="D17" s="263"/>
      <c r="E17" s="263"/>
      <c r="F17" s="263" t="s">
        <v>605</v>
      </c>
      <c r="G17" s="264" t="s">
        <v>11</v>
      </c>
      <c r="H17" s="265" t="s">
        <v>268</v>
      </c>
      <c r="I17" s="265" t="s">
        <v>612</v>
      </c>
      <c r="J17" s="266" t="s">
        <v>83</v>
      </c>
      <c r="K17" s="267"/>
      <c r="L17" s="267">
        <v>6</v>
      </c>
      <c r="M17" s="268">
        <v>3</v>
      </c>
      <c r="N17" s="268"/>
      <c r="O17" s="268">
        <f t="shared" si="1"/>
        <v>18</v>
      </c>
      <c r="Q17" s="260"/>
      <c r="R17" s="260"/>
      <c r="S17" s="260"/>
      <c r="T17" s="260"/>
    </row>
    <row r="18" spans="1:20" s="275" customFormat="1" ht="18" customHeight="1">
      <c r="A18" s="276" t="s">
        <v>568</v>
      </c>
      <c r="B18" s="270">
        <v>43903</v>
      </c>
      <c r="C18" s="271">
        <v>0.83333333333333337</v>
      </c>
      <c r="D18" s="271" t="s">
        <v>605</v>
      </c>
      <c r="E18" s="271"/>
      <c r="F18" s="271"/>
      <c r="G18" s="272" t="s">
        <v>13</v>
      </c>
      <c r="H18" s="273" t="s">
        <v>384</v>
      </c>
      <c r="I18" s="273" t="s">
        <v>545</v>
      </c>
      <c r="J18" s="274" t="s">
        <v>616</v>
      </c>
      <c r="K18" s="267"/>
      <c r="L18" s="267">
        <v>32</v>
      </c>
      <c r="M18" s="268">
        <v>1</v>
      </c>
      <c r="N18" s="268"/>
      <c r="O18" s="268">
        <f t="shared" si="1"/>
        <v>32</v>
      </c>
      <c r="Q18" s="260"/>
      <c r="R18" s="260"/>
      <c r="S18" s="260"/>
      <c r="T18" s="260"/>
    </row>
    <row r="19" spans="1:20" s="260" customFormat="1" ht="18" customHeight="1">
      <c r="A19" s="261" t="s">
        <v>570</v>
      </c>
      <c r="B19" s="262">
        <v>43904</v>
      </c>
      <c r="C19" s="271" t="s">
        <v>629</v>
      </c>
      <c r="D19" s="263"/>
      <c r="E19" s="263"/>
      <c r="F19" s="263"/>
      <c r="G19" s="264"/>
      <c r="H19" s="265" t="s">
        <v>19</v>
      </c>
      <c r="I19" s="273" t="s">
        <v>630</v>
      </c>
      <c r="J19" s="293" t="s">
        <v>633</v>
      </c>
      <c r="K19" s="267"/>
      <c r="L19" s="267">
        <v>12</v>
      </c>
      <c r="M19" s="268">
        <v>3</v>
      </c>
      <c r="N19" s="268"/>
      <c r="O19" s="268">
        <f t="shared" si="1"/>
        <v>36</v>
      </c>
    </row>
    <row r="20" spans="1:20" s="260" customFormat="1" ht="18" customHeight="1">
      <c r="A20" s="276" t="s">
        <v>572</v>
      </c>
      <c r="B20" s="270">
        <v>43913</v>
      </c>
      <c r="C20" s="271">
        <v>0.77083333333333337</v>
      </c>
      <c r="D20" s="271"/>
      <c r="E20" s="271" t="s">
        <v>605</v>
      </c>
      <c r="F20" s="271"/>
      <c r="G20" s="272" t="s">
        <v>9</v>
      </c>
      <c r="H20" s="273" t="s">
        <v>213</v>
      </c>
      <c r="I20" s="273" t="s">
        <v>545</v>
      </c>
      <c r="J20" s="274" t="s">
        <v>80</v>
      </c>
      <c r="K20" s="258"/>
      <c r="L20" s="258">
        <v>8</v>
      </c>
      <c r="M20" s="259">
        <v>3</v>
      </c>
      <c r="N20" s="259"/>
      <c r="O20" s="259">
        <f t="shared" si="1"/>
        <v>24</v>
      </c>
    </row>
    <row r="21" spans="1:20" s="260" customFormat="1" ht="18" customHeight="1">
      <c r="A21" s="261" t="s">
        <v>570</v>
      </c>
      <c r="B21" s="262">
        <v>43918</v>
      </c>
      <c r="C21" s="263">
        <v>0.41666666666666669</v>
      </c>
      <c r="D21" s="263" t="s">
        <v>605</v>
      </c>
      <c r="E21" s="263"/>
      <c r="F21" s="263"/>
      <c r="G21" s="264" t="s">
        <v>13</v>
      </c>
      <c r="H21" s="265" t="s">
        <v>308</v>
      </c>
      <c r="I21" s="265" t="s">
        <v>545</v>
      </c>
      <c r="J21" s="266" t="s">
        <v>638</v>
      </c>
      <c r="K21" s="267"/>
      <c r="L21" s="267"/>
      <c r="M21" s="268"/>
      <c r="N21" s="268"/>
      <c r="O21" s="268"/>
      <c r="P21" s="277"/>
      <c r="Q21" s="277"/>
      <c r="R21" s="277"/>
      <c r="S21" s="277"/>
      <c r="T21" s="277"/>
    </row>
    <row r="22" spans="1:20" s="260" customFormat="1" ht="18" customHeight="1">
      <c r="A22" s="276" t="s">
        <v>570</v>
      </c>
      <c r="B22" s="270">
        <v>43918</v>
      </c>
      <c r="C22" s="271"/>
      <c r="D22" s="271"/>
      <c r="E22" s="271"/>
      <c r="F22" s="271" t="s">
        <v>605</v>
      </c>
      <c r="G22" s="272" t="s">
        <v>12</v>
      </c>
      <c r="H22" s="273" t="s">
        <v>625</v>
      </c>
      <c r="I22" s="273"/>
      <c r="J22" s="293" t="s">
        <v>626</v>
      </c>
      <c r="K22" s="267"/>
      <c r="L22" s="267">
        <v>4</v>
      </c>
      <c r="M22" s="268">
        <v>8</v>
      </c>
      <c r="N22" s="268"/>
      <c r="O22" s="268">
        <f t="shared" ref="O22:O27" si="2">SUM(L22*M22)</f>
        <v>32</v>
      </c>
    </row>
    <row r="23" spans="1:20" s="246" customFormat="1" ht="18" customHeight="1">
      <c r="A23" s="261" t="s">
        <v>570</v>
      </c>
      <c r="B23" s="262">
        <v>43918</v>
      </c>
      <c r="C23" s="263"/>
      <c r="D23" s="263"/>
      <c r="E23" s="263"/>
      <c r="F23" s="263" t="s">
        <v>605</v>
      </c>
      <c r="G23" s="264" t="s">
        <v>330</v>
      </c>
      <c r="H23" s="265" t="s">
        <v>271</v>
      </c>
      <c r="I23" s="265" t="s">
        <v>547</v>
      </c>
      <c r="J23" s="266" t="s">
        <v>309</v>
      </c>
      <c r="K23" s="267"/>
      <c r="L23" s="267">
        <v>3</v>
      </c>
      <c r="M23" s="268">
        <v>2</v>
      </c>
      <c r="N23" s="268"/>
      <c r="O23" s="268">
        <f t="shared" si="2"/>
        <v>6</v>
      </c>
      <c r="P23" s="277"/>
      <c r="Q23" s="277"/>
      <c r="R23" s="277"/>
      <c r="S23" s="277"/>
      <c r="T23" s="277"/>
    </row>
    <row r="24" spans="1:20" s="246" customFormat="1" ht="18" customHeight="1">
      <c r="A24" s="227" t="s">
        <v>568</v>
      </c>
      <c r="B24" s="230">
        <v>43924</v>
      </c>
      <c r="C24" s="211">
        <v>0.79166666666666663</v>
      </c>
      <c r="D24" s="211" t="s">
        <v>605</v>
      </c>
      <c r="E24" s="211"/>
      <c r="F24" s="211"/>
      <c r="G24" s="214" t="s">
        <v>9</v>
      </c>
      <c r="H24" s="212" t="s">
        <v>581</v>
      </c>
      <c r="I24" s="212" t="s">
        <v>545</v>
      </c>
      <c r="J24" s="213" t="s">
        <v>582</v>
      </c>
      <c r="K24" s="243"/>
      <c r="L24" s="244">
        <v>26</v>
      </c>
      <c r="M24" s="245">
        <v>2</v>
      </c>
      <c r="N24" s="245"/>
      <c r="O24" s="245">
        <f t="shared" si="2"/>
        <v>52</v>
      </c>
    </row>
    <row r="25" spans="1:20" s="246" customFormat="1" ht="18" customHeight="1">
      <c r="A25" s="227" t="s">
        <v>572</v>
      </c>
      <c r="B25" s="230">
        <v>43927</v>
      </c>
      <c r="C25" s="211">
        <v>0.79166666666666663</v>
      </c>
      <c r="D25" s="211"/>
      <c r="E25" s="211"/>
      <c r="F25" s="211" t="s">
        <v>605</v>
      </c>
      <c r="G25" s="214" t="s">
        <v>606</v>
      </c>
      <c r="H25" s="212" t="s">
        <v>576</v>
      </c>
      <c r="I25" s="212" t="s">
        <v>545</v>
      </c>
      <c r="J25" s="213" t="s">
        <v>600</v>
      </c>
      <c r="K25" s="239"/>
      <c r="L25" s="240">
        <v>8</v>
      </c>
      <c r="M25" s="241">
        <v>2</v>
      </c>
      <c r="N25" s="241"/>
      <c r="O25" s="241">
        <f t="shared" si="2"/>
        <v>16</v>
      </c>
      <c r="P25" s="242"/>
      <c r="Q25" s="242"/>
      <c r="R25" s="242"/>
      <c r="S25" s="242"/>
      <c r="T25" s="242"/>
    </row>
    <row r="26" spans="1:20" s="246" customFormat="1" ht="18" customHeight="1">
      <c r="A26" s="227" t="s">
        <v>570</v>
      </c>
      <c r="B26" s="230">
        <v>43939</v>
      </c>
      <c r="C26" s="211">
        <v>0.33333333333333331</v>
      </c>
      <c r="D26" s="211"/>
      <c r="E26" s="211"/>
      <c r="F26" s="211" t="s">
        <v>605</v>
      </c>
      <c r="G26" s="214" t="s">
        <v>12</v>
      </c>
      <c r="H26" s="212" t="s">
        <v>53</v>
      </c>
      <c r="I26" s="212" t="s">
        <v>610</v>
      </c>
      <c r="J26" s="213" t="s">
        <v>611</v>
      </c>
      <c r="K26" s="243"/>
      <c r="L26" s="244">
        <v>1</v>
      </c>
      <c r="M26" s="245">
        <v>32</v>
      </c>
      <c r="N26" s="245"/>
      <c r="O26" s="245">
        <f t="shared" si="2"/>
        <v>32</v>
      </c>
      <c r="P26" s="242"/>
      <c r="Q26" s="242"/>
      <c r="R26" s="242"/>
      <c r="S26" s="242"/>
      <c r="T26" s="242"/>
    </row>
    <row r="27" spans="1:20" s="242" customFormat="1" ht="18" customHeight="1">
      <c r="A27" s="227" t="s">
        <v>572</v>
      </c>
      <c r="B27" s="230">
        <v>43941</v>
      </c>
      <c r="C27" s="211">
        <v>0.77083333333333337</v>
      </c>
      <c r="D27" s="211"/>
      <c r="E27" s="211" t="s">
        <v>605</v>
      </c>
      <c r="F27" s="211"/>
      <c r="G27" s="214" t="s">
        <v>9</v>
      </c>
      <c r="H27" s="212" t="s">
        <v>213</v>
      </c>
      <c r="I27" s="212" t="s">
        <v>545</v>
      </c>
      <c r="J27" s="213" t="s">
        <v>89</v>
      </c>
      <c r="K27" s="239"/>
      <c r="L27" s="240">
        <v>8</v>
      </c>
      <c r="M27" s="241">
        <v>3</v>
      </c>
      <c r="N27" s="241"/>
      <c r="O27" s="241">
        <f t="shared" si="2"/>
        <v>24</v>
      </c>
    </row>
    <row r="28" spans="1:20" s="246" customFormat="1" ht="18" customHeight="1">
      <c r="A28" s="226" t="s">
        <v>570</v>
      </c>
      <c r="B28" s="234">
        <v>43946</v>
      </c>
      <c r="C28" s="211" t="s">
        <v>629</v>
      </c>
      <c r="D28" s="215"/>
      <c r="E28" s="215"/>
      <c r="F28" s="215"/>
      <c r="G28" s="218"/>
      <c r="H28" s="216" t="s">
        <v>19</v>
      </c>
      <c r="I28" s="212" t="s">
        <v>630</v>
      </c>
      <c r="J28" s="294" t="s">
        <v>631</v>
      </c>
      <c r="K28" s="243"/>
      <c r="L28" s="244">
        <v>5</v>
      </c>
      <c r="M28" s="245">
        <v>3</v>
      </c>
      <c r="N28" s="245"/>
      <c r="O28" s="245">
        <f t="shared" ref="O28:O35" si="3">SUM(L28*M28)</f>
        <v>15</v>
      </c>
      <c r="P28" s="242"/>
      <c r="Q28" s="242"/>
      <c r="R28" s="242"/>
      <c r="S28" s="242"/>
      <c r="T28" s="242"/>
    </row>
    <row r="29" spans="1:20" s="260" customFormat="1" ht="18" customHeight="1">
      <c r="A29" s="226" t="s">
        <v>570</v>
      </c>
      <c r="B29" s="234">
        <v>43946</v>
      </c>
      <c r="C29" s="215"/>
      <c r="D29" s="215"/>
      <c r="E29" s="215"/>
      <c r="F29" s="215" t="s">
        <v>605</v>
      </c>
      <c r="G29" s="218" t="s">
        <v>9</v>
      </c>
      <c r="H29" s="216" t="s">
        <v>560</v>
      </c>
      <c r="I29" s="216" t="s">
        <v>548</v>
      </c>
      <c r="J29" s="217" t="s">
        <v>91</v>
      </c>
      <c r="K29" s="243"/>
      <c r="L29" s="244">
        <v>8</v>
      </c>
      <c r="M29" s="245">
        <v>3</v>
      </c>
      <c r="N29" s="245"/>
      <c r="O29" s="245">
        <f t="shared" si="3"/>
        <v>24</v>
      </c>
      <c r="P29" s="247"/>
      <c r="Q29" s="247"/>
      <c r="R29" s="247"/>
      <c r="S29" s="247"/>
      <c r="T29" s="247"/>
    </row>
    <row r="30" spans="1:20" s="260" customFormat="1" ht="18" customHeight="1">
      <c r="A30" s="226" t="s">
        <v>584</v>
      </c>
      <c r="B30" s="234">
        <v>43947</v>
      </c>
      <c r="C30" s="215">
        <v>0.41666666666666669</v>
      </c>
      <c r="D30" s="215"/>
      <c r="E30" s="215"/>
      <c r="F30" s="215" t="s">
        <v>605</v>
      </c>
      <c r="G30" s="218" t="s">
        <v>166</v>
      </c>
      <c r="H30" s="216" t="s">
        <v>32</v>
      </c>
      <c r="I30" s="216" t="s">
        <v>322</v>
      </c>
      <c r="J30" s="217"/>
      <c r="K30" s="243"/>
      <c r="L30" s="244">
        <v>4</v>
      </c>
      <c r="M30" s="245">
        <v>3</v>
      </c>
      <c r="N30" s="245"/>
      <c r="O30" s="245">
        <f t="shared" si="3"/>
        <v>12</v>
      </c>
      <c r="P30" s="247"/>
      <c r="Q30" s="247"/>
      <c r="R30" s="247"/>
      <c r="S30" s="247"/>
      <c r="T30" s="247"/>
    </row>
    <row r="31" spans="1:20" s="275" customFormat="1" ht="18" customHeight="1">
      <c r="A31" s="227" t="s">
        <v>569</v>
      </c>
      <c r="B31" s="230">
        <v>43951</v>
      </c>
      <c r="C31" s="211">
        <v>0.75</v>
      </c>
      <c r="D31" s="211" t="s">
        <v>605</v>
      </c>
      <c r="E31" s="211"/>
      <c r="F31" s="211"/>
      <c r="G31" s="214" t="s">
        <v>13</v>
      </c>
      <c r="H31" s="212" t="s">
        <v>408</v>
      </c>
      <c r="I31" s="212" t="s">
        <v>545</v>
      </c>
      <c r="J31" s="213" t="s">
        <v>101</v>
      </c>
      <c r="K31" s="239"/>
      <c r="L31" s="244"/>
      <c r="M31" s="245"/>
      <c r="N31" s="245"/>
      <c r="O31" s="245">
        <f t="shared" si="3"/>
        <v>0</v>
      </c>
      <c r="P31" s="242"/>
      <c r="Q31" s="242"/>
      <c r="R31" s="242"/>
      <c r="S31" s="242"/>
      <c r="T31" s="242"/>
    </row>
    <row r="32" spans="1:20" s="301" customFormat="1" ht="18" customHeight="1">
      <c r="A32" s="295"/>
      <c r="B32" s="303">
        <v>43952</v>
      </c>
      <c r="C32" s="296"/>
      <c r="D32" s="296" t="s">
        <v>605</v>
      </c>
      <c r="E32" s="296"/>
      <c r="F32" s="296"/>
      <c r="G32" s="297" t="s">
        <v>10</v>
      </c>
      <c r="H32" s="298" t="s">
        <v>619</v>
      </c>
      <c r="I32" s="298" t="s">
        <v>199</v>
      </c>
      <c r="J32" s="299" t="s">
        <v>617</v>
      </c>
      <c r="K32" s="300"/>
      <c r="L32" s="244">
        <v>20</v>
      </c>
      <c r="M32" s="245">
        <v>2</v>
      </c>
      <c r="N32" s="245"/>
      <c r="O32" s="245">
        <f t="shared" si="3"/>
        <v>40</v>
      </c>
      <c r="Q32" s="302"/>
      <c r="R32" s="302"/>
      <c r="S32" s="302"/>
      <c r="T32" s="302"/>
    </row>
    <row r="33" spans="1:20" s="260" customFormat="1" ht="18" customHeight="1">
      <c r="A33" s="276" t="s">
        <v>572</v>
      </c>
      <c r="B33" s="270">
        <v>43955</v>
      </c>
      <c r="C33" s="271">
        <v>0.33333333333333331</v>
      </c>
      <c r="D33" s="271"/>
      <c r="E33" s="271"/>
      <c r="F33" s="271" t="s">
        <v>605</v>
      </c>
      <c r="G33" s="272" t="s">
        <v>12</v>
      </c>
      <c r="H33" s="273" t="s">
        <v>608</v>
      </c>
      <c r="I33" s="273" t="s">
        <v>299</v>
      </c>
      <c r="J33" s="274" t="s">
        <v>371</v>
      </c>
      <c r="K33" s="267"/>
      <c r="L33" s="267">
        <v>1</v>
      </c>
      <c r="M33" s="268">
        <v>80</v>
      </c>
      <c r="N33" s="268"/>
      <c r="O33" s="268">
        <f t="shared" si="3"/>
        <v>80</v>
      </c>
    </row>
    <row r="34" spans="1:20" s="260" customFormat="1" ht="18" customHeight="1">
      <c r="A34" s="276" t="s">
        <v>571</v>
      </c>
      <c r="B34" s="270">
        <v>43956</v>
      </c>
      <c r="C34" s="271">
        <v>0.41666666666666669</v>
      </c>
      <c r="D34" s="271"/>
      <c r="E34" s="271"/>
      <c r="F34" s="271" t="s">
        <v>605</v>
      </c>
      <c r="G34" s="272" t="s">
        <v>9</v>
      </c>
      <c r="H34" s="273" t="s">
        <v>602</v>
      </c>
      <c r="I34" s="273" t="s">
        <v>545</v>
      </c>
      <c r="J34" s="274" t="s">
        <v>340</v>
      </c>
      <c r="K34" s="267"/>
      <c r="L34" s="267">
        <v>3</v>
      </c>
      <c r="M34" s="268">
        <v>6</v>
      </c>
      <c r="N34" s="268"/>
      <c r="O34" s="268">
        <f t="shared" si="3"/>
        <v>18</v>
      </c>
    </row>
    <row r="35" spans="1:20" s="275" customFormat="1" ht="18" customHeight="1">
      <c r="A35" s="261" t="s">
        <v>601</v>
      </c>
      <c r="B35" s="262">
        <v>43957</v>
      </c>
      <c r="C35" s="271" t="s">
        <v>629</v>
      </c>
      <c r="D35" s="263"/>
      <c r="E35" s="263"/>
      <c r="F35" s="263"/>
      <c r="G35" s="264"/>
      <c r="H35" s="265" t="s">
        <v>19</v>
      </c>
      <c r="I35" s="273" t="s">
        <v>630</v>
      </c>
      <c r="J35" s="293" t="s">
        <v>632</v>
      </c>
      <c r="K35" s="267"/>
      <c r="L35" s="267">
        <v>5</v>
      </c>
      <c r="M35" s="268">
        <v>3</v>
      </c>
      <c r="N35" s="268"/>
      <c r="O35" s="268">
        <f t="shared" si="3"/>
        <v>15</v>
      </c>
      <c r="P35" s="260"/>
      <c r="Q35" s="260"/>
      <c r="R35" s="260"/>
      <c r="S35" s="260"/>
      <c r="T35" s="260"/>
    </row>
    <row r="36" spans="1:20" s="275" customFormat="1" ht="18" customHeight="1">
      <c r="A36" s="276" t="s">
        <v>570</v>
      </c>
      <c r="B36" s="270">
        <v>43960</v>
      </c>
      <c r="C36" s="271">
        <v>0.54166666666666663</v>
      </c>
      <c r="D36" s="271" t="s">
        <v>605</v>
      </c>
      <c r="E36" s="271"/>
      <c r="F36" s="271"/>
      <c r="G36" s="272" t="s">
        <v>9</v>
      </c>
      <c r="H36" s="273" t="s">
        <v>430</v>
      </c>
      <c r="I36" s="273" t="s">
        <v>545</v>
      </c>
      <c r="J36" s="274" t="s">
        <v>573</v>
      </c>
      <c r="K36" s="267"/>
      <c r="L36" s="267">
        <v>26</v>
      </c>
      <c r="M36" s="268">
        <v>3</v>
      </c>
      <c r="N36" s="268"/>
      <c r="O36" s="268">
        <f t="shared" ref="O36:O75" si="4">SUM(L36*M36)</f>
        <v>78</v>
      </c>
      <c r="P36" s="277"/>
      <c r="Q36" s="277"/>
      <c r="R36" s="277"/>
      <c r="S36" s="277"/>
      <c r="T36" s="277"/>
    </row>
    <row r="37" spans="1:20" s="242" customFormat="1" ht="18" customHeight="1">
      <c r="A37" s="276" t="s">
        <v>572</v>
      </c>
      <c r="B37" s="270">
        <v>43962</v>
      </c>
      <c r="C37" s="271">
        <v>0.79166666666666663</v>
      </c>
      <c r="D37" s="271"/>
      <c r="E37" s="271"/>
      <c r="F37" s="271" t="s">
        <v>605</v>
      </c>
      <c r="G37" s="272" t="s">
        <v>606</v>
      </c>
      <c r="H37" s="273" t="s">
        <v>576</v>
      </c>
      <c r="I37" s="273" t="s">
        <v>545</v>
      </c>
      <c r="J37" s="274" t="s">
        <v>600</v>
      </c>
      <c r="K37" s="258"/>
      <c r="L37" s="258">
        <v>8</v>
      </c>
      <c r="M37" s="259">
        <v>2</v>
      </c>
      <c r="N37" s="259"/>
      <c r="O37" s="259">
        <f t="shared" si="4"/>
        <v>16</v>
      </c>
      <c r="P37" s="260"/>
      <c r="Q37" s="260"/>
      <c r="R37" s="260"/>
      <c r="S37" s="260"/>
      <c r="T37" s="260"/>
    </row>
    <row r="38" spans="1:20" s="242" customFormat="1" ht="18" customHeight="1">
      <c r="A38" s="261" t="s">
        <v>571</v>
      </c>
      <c r="B38" s="262">
        <v>43963</v>
      </c>
      <c r="C38" s="263">
        <v>0.77083333333333337</v>
      </c>
      <c r="D38" s="263"/>
      <c r="E38" s="263"/>
      <c r="F38" s="263" t="s">
        <v>605</v>
      </c>
      <c r="G38" s="264" t="s">
        <v>328</v>
      </c>
      <c r="H38" s="265" t="s">
        <v>51</v>
      </c>
      <c r="I38" s="265" t="s">
        <v>565</v>
      </c>
      <c r="J38" s="266" t="s">
        <v>91</v>
      </c>
      <c r="K38" s="267"/>
      <c r="L38" s="267">
        <v>2</v>
      </c>
      <c r="M38" s="268">
        <v>2</v>
      </c>
      <c r="N38" s="268"/>
      <c r="O38" s="268">
        <f t="shared" si="4"/>
        <v>4</v>
      </c>
      <c r="P38" s="277"/>
      <c r="Q38" s="277"/>
      <c r="R38" s="277"/>
      <c r="S38" s="277"/>
      <c r="T38" s="277"/>
    </row>
    <row r="39" spans="1:20" s="242" customFormat="1" ht="18" customHeight="1">
      <c r="A39" s="276" t="s">
        <v>572</v>
      </c>
      <c r="B39" s="270">
        <v>43969</v>
      </c>
      <c r="C39" s="271">
        <v>0.79166666666666663</v>
      </c>
      <c r="D39" s="271"/>
      <c r="E39" s="271"/>
      <c r="F39" s="271" t="s">
        <v>605</v>
      </c>
      <c r="G39" s="272" t="s">
        <v>328</v>
      </c>
      <c r="H39" s="273" t="s">
        <v>210</v>
      </c>
      <c r="I39" s="273" t="s">
        <v>545</v>
      </c>
      <c r="J39" s="280" t="s">
        <v>621</v>
      </c>
      <c r="K39" s="267"/>
      <c r="L39" s="267">
        <v>12</v>
      </c>
      <c r="M39" s="268">
        <v>2</v>
      </c>
      <c r="N39" s="268"/>
      <c r="O39" s="268">
        <f t="shared" si="4"/>
        <v>24</v>
      </c>
      <c r="P39" s="277"/>
      <c r="Q39" s="277"/>
      <c r="R39" s="277"/>
      <c r="S39" s="277"/>
      <c r="T39" s="277"/>
    </row>
    <row r="40" spans="1:20" s="242" customFormat="1" ht="18" customHeight="1">
      <c r="A40" s="276" t="s">
        <v>584</v>
      </c>
      <c r="B40" s="270">
        <v>43975</v>
      </c>
      <c r="C40" s="271">
        <v>0.3125</v>
      </c>
      <c r="D40" s="271" t="s">
        <v>605</v>
      </c>
      <c r="E40" s="271"/>
      <c r="F40" s="271"/>
      <c r="G40" s="272" t="s">
        <v>9</v>
      </c>
      <c r="H40" s="273" t="s">
        <v>585</v>
      </c>
      <c r="I40" s="273" t="s">
        <v>464</v>
      </c>
      <c r="J40" s="274" t="s">
        <v>93</v>
      </c>
      <c r="K40" s="267"/>
      <c r="L40" s="267">
        <v>26</v>
      </c>
      <c r="M40" s="268">
        <v>2</v>
      </c>
      <c r="N40" s="268"/>
      <c r="O40" s="268">
        <f t="shared" si="4"/>
        <v>52</v>
      </c>
      <c r="P40" s="260"/>
      <c r="Q40" s="260"/>
      <c r="R40" s="260"/>
      <c r="S40" s="260"/>
      <c r="T40" s="260"/>
    </row>
    <row r="41" spans="1:20" s="242" customFormat="1" ht="18" customHeight="1">
      <c r="A41" s="276" t="s">
        <v>572</v>
      </c>
      <c r="B41" s="270">
        <v>43976</v>
      </c>
      <c r="C41" s="271">
        <v>0.77083333333333337</v>
      </c>
      <c r="D41" s="271"/>
      <c r="E41" s="271" t="s">
        <v>605</v>
      </c>
      <c r="F41" s="271"/>
      <c r="G41" s="272" t="s">
        <v>9</v>
      </c>
      <c r="H41" s="273" t="s">
        <v>213</v>
      </c>
      <c r="I41" s="273" t="s">
        <v>545</v>
      </c>
      <c r="J41" s="274" t="s">
        <v>292</v>
      </c>
      <c r="K41" s="258"/>
      <c r="L41" s="258">
        <v>8</v>
      </c>
      <c r="M41" s="259">
        <v>3</v>
      </c>
      <c r="N41" s="259"/>
      <c r="O41" s="259">
        <f t="shared" si="4"/>
        <v>24</v>
      </c>
      <c r="P41" s="260"/>
      <c r="Q41" s="275"/>
      <c r="R41" s="275"/>
      <c r="S41" s="275"/>
      <c r="T41" s="275"/>
    </row>
    <row r="42" spans="1:20" s="242" customFormat="1" ht="18" customHeight="1">
      <c r="A42" s="226" t="s">
        <v>570</v>
      </c>
      <c r="B42" s="234">
        <v>43988</v>
      </c>
      <c r="C42" s="215">
        <v>0.6875</v>
      </c>
      <c r="D42" s="215" t="s">
        <v>605</v>
      </c>
      <c r="E42" s="215"/>
      <c r="F42" s="215"/>
      <c r="G42" s="218" t="s">
        <v>13</v>
      </c>
      <c r="H42" s="216" t="s">
        <v>36</v>
      </c>
      <c r="I42" s="216" t="s">
        <v>545</v>
      </c>
      <c r="J42" s="217" t="s">
        <v>101</v>
      </c>
      <c r="K42" s="243"/>
      <c r="L42" s="244">
        <v>26</v>
      </c>
      <c r="M42" s="245">
        <v>1</v>
      </c>
      <c r="N42" s="245"/>
      <c r="O42" s="245">
        <f t="shared" si="4"/>
        <v>26</v>
      </c>
    </row>
    <row r="43" spans="1:20" s="242" customFormat="1" ht="18" customHeight="1">
      <c r="A43" s="226" t="s">
        <v>570</v>
      </c>
      <c r="B43" s="234">
        <v>43988</v>
      </c>
      <c r="C43" s="215"/>
      <c r="D43" s="215"/>
      <c r="E43" s="215"/>
      <c r="F43" s="215" t="s">
        <v>605</v>
      </c>
      <c r="G43" s="218" t="s">
        <v>330</v>
      </c>
      <c r="H43" s="216" t="s">
        <v>272</v>
      </c>
      <c r="I43" s="216" t="s">
        <v>562</v>
      </c>
      <c r="J43" s="217" t="s">
        <v>309</v>
      </c>
      <c r="K43" s="243"/>
      <c r="L43" s="244">
        <v>2</v>
      </c>
      <c r="M43" s="245">
        <v>2</v>
      </c>
      <c r="N43" s="245"/>
      <c r="O43" s="245">
        <f t="shared" si="4"/>
        <v>4</v>
      </c>
      <c r="P43" s="247"/>
      <c r="Q43" s="247"/>
      <c r="R43" s="247"/>
      <c r="S43" s="247"/>
      <c r="T43" s="247"/>
    </row>
    <row r="44" spans="1:20" s="260" customFormat="1" ht="18" customHeight="1">
      <c r="A44" s="227" t="s">
        <v>572</v>
      </c>
      <c r="B44" s="230">
        <v>43990</v>
      </c>
      <c r="C44" s="211">
        <v>0.79166666666666663</v>
      </c>
      <c r="D44" s="211"/>
      <c r="E44" s="211"/>
      <c r="F44" s="211" t="s">
        <v>605</v>
      </c>
      <c r="G44" s="214" t="s">
        <v>606</v>
      </c>
      <c r="H44" s="212" t="s">
        <v>576</v>
      </c>
      <c r="I44" s="212" t="s">
        <v>545</v>
      </c>
      <c r="J44" s="213" t="s">
        <v>600</v>
      </c>
      <c r="K44" s="239"/>
      <c r="L44" s="240">
        <v>8</v>
      </c>
      <c r="M44" s="241">
        <v>2</v>
      </c>
      <c r="N44" s="241"/>
      <c r="O44" s="241">
        <f t="shared" si="4"/>
        <v>16</v>
      </c>
      <c r="P44" s="242"/>
      <c r="Q44" s="242"/>
      <c r="R44" s="242"/>
      <c r="S44" s="242"/>
      <c r="T44" s="242"/>
    </row>
    <row r="45" spans="1:20" s="260" customFormat="1" ht="18" customHeight="1">
      <c r="A45" s="227" t="s">
        <v>572</v>
      </c>
      <c r="B45" s="230">
        <v>43997</v>
      </c>
      <c r="C45" s="211">
        <v>0.79166666666666663</v>
      </c>
      <c r="D45" s="211" t="s">
        <v>605</v>
      </c>
      <c r="E45" s="211"/>
      <c r="F45" s="211"/>
      <c r="G45" s="214" t="s">
        <v>9</v>
      </c>
      <c r="H45" s="212" t="s">
        <v>588</v>
      </c>
      <c r="I45" s="212" t="s">
        <v>589</v>
      </c>
      <c r="J45" s="213" t="s">
        <v>590</v>
      </c>
      <c r="K45" s="239"/>
      <c r="L45" s="240">
        <v>26</v>
      </c>
      <c r="M45" s="241">
        <v>2</v>
      </c>
      <c r="N45" s="241"/>
      <c r="O45" s="241">
        <f t="shared" si="4"/>
        <v>52</v>
      </c>
      <c r="P45" s="247"/>
      <c r="Q45" s="247"/>
      <c r="R45" s="247"/>
      <c r="S45" s="247"/>
      <c r="T45" s="247"/>
    </row>
    <row r="46" spans="1:20" s="260" customFormat="1" ht="18" customHeight="1">
      <c r="A46" s="227" t="s">
        <v>572</v>
      </c>
      <c r="B46" s="230">
        <v>44010</v>
      </c>
      <c r="C46" s="211">
        <v>0.3125</v>
      </c>
      <c r="D46" s="211" t="s">
        <v>605</v>
      </c>
      <c r="E46" s="211"/>
      <c r="F46" s="211"/>
      <c r="G46" s="214" t="s">
        <v>9</v>
      </c>
      <c r="H46" s="212" t="s">
        <v>586</v>
      </c>
      <c r="I46" s="212" t="s">
        <v>587</v>
      </c>
      <c r="J46" s="213" t="s">
        <v>445</v>
      </c>
      <c r="K46" s="239"/>
      <c r="L46" s="240">
        <v>26</v>
      </c>
      <c r="M46" s="241">
        <v>3</v>
      </c>
      <c r="N46" s="241"/>
      <c r="O46" s="241">
        <f t="shared" si="4"/>
        <v>78</v>
      </c>
      <c r="P46" s="242"/>
      <c r="Q46" s="242"/>
      <c r="R46" s="242"/>
      <c r="S46" s="242"/>
      <c r="T46" s="242"/>
    </row>
    <row r="47" spans="1:20" s="242" customFormat="1" ht="18" customHeight="1">
      <c r="A47" s="227" t="s">
        <v>572</v>
      </c>
      <c r="B47" s="230">
        <v>44011</v>
      </c>
      <c r="C47" s="211">
        <v>0.77083333333333337</v>
      </c>
      <c r="D47" s="211"/>
      <c r="E47" s="211" t="s">
        <v>605</v>
      </c>
      <c r="F47" s="211"/>
      <c r="G47" s="214" t="s">
        <v>9</v>
      </c>
      <c r="H47" s="212" t="s">
        <v>213</v>
      </c>
      <c r="I47" s="216" t="s">
        <v>545</v>
      </c>
      <c r="J47" s="213" t="s">
        <v>573</v>
      </c>
      <c r="K47" s="239"/>
      <c r="L47" s="240">
        <v>8</v>
      </c>
      <c r="M47" s="241">
        <v>3</v>
      </c>
      <c r="N47" s="241"/>
      <c r="O47" s="241">
        <f t="shared" si="4"/>
        <v>24</v>
      </c>
    </row>
    <row r="48" spans="1:20" s="242" customFormat="1" ht="18" customHeight="1">
      <c r="A48" s="226" t="s">
        <v>584</v>
      </c>
      <c r="B48" s="234">
        <v>44017</v>
      </c>
      <c r="C48" s="215">
        <v>0.4375</v>
      </c>
      <c r="D48" s="215"/>
      <c r="E48" s="215"/>
      <c r="F48" s="215" t="s">
        <v>605</v>
      </c>
      <c r="G48" s="218" t="s">
        <v>10</v>
      </c>
      <c r="H48" s="216" t="s">
        <v>198</v>
      </c>
      <c r="I48" s="216" t="s">
        <v>545</v>
      </c>
      <c r="J48" s="217" t="s">
        <v>80</v>
      </c>
      <c r="K48" s="243"/>
      <c r="L48" s="240">
        <v>8</v>
      </c>
      <c r="M48" s="241">
        <v>3</v>
      </c>
      <c r="N48" s="241"/>
      <c r="O48" s="241">
        <f t="shared" si="4"/>
        <v>24</v>
      </c>
    </row>
    <row r="49" spans="1:20" s="242" customFormat="1" ht="18" customHeight="1">
      <c r="A49" s="276" t="s">
        <v>572</v>
      </c>
      <c r="B49" s="270">
        <v>44018</v>
      </c>
      <c r="C49" s="271">
        <v>0.79166666666666663</v>
      </c>
      <c r="D49" s="271"/>
      <c r="E49" s="271"/>
      <c r="F49" s="271" t="s">
        <v>605</v>
      </c>
      <c r="G49" s="272" t="s">
        <v>606</v>
      </c>
      <c r="H49" s="273" t="s">
        <v>576</v>
      </c>
      <c r="I49" s="273" t="s">
        <v>545</v>
      </c>
      <c r="J49" s="274" t="s">
        <v>600</v>
      </c>
      <c r="K49" s="258"/>
      <c r="L49" s="258">
        <v>8</v>
      </c>
      <c r="M49" s="259">
        <v>2</v>
      </c>
      <c r="N49" s="259"/>
      <c r="O49" s="259">
        <f t="shared" si="4"/>
        <v>16</v>
      </c>
      <c r="P49" s="260"/>
      <c r="Q49" s="260"/>
      <c r="R49" s="260"/>
      <c r="S49" s="260"/>
      <c r="T49" s="260"/>
    </row>
    <row r="50" spans="1:20" s="242" customFormat="1" ht="18" customHeight="1">
      <c r="A50" s="276" t="s">
        <v>572</v>
      </c>
      <c r="B50" s="270">
        <v>44032</v>
      </c>
      <c r="C50" s="271">
        <v>0.79166666666666663</v>
      </c>
      <c r="D50" s="271" t="s">
        <v>605</v>
      </c>
      <c r="E50" s="271"/>
      <c r="F50" s="271"/>
      <c r="G50" s="272" t="s">
        <v>9</v>
      </c>
      <c r="H50" s="273" t="s">
        <v>591</v>
      </c>
      <c r="I50" s="273" t="s">
        <v>592</v>
      </c>
      <c r="J50" s="274" t="s">
        <v>223</v>
      </c>
      <c r="K50" s="267"/>
      <c r="L50" s="267">
        <v>26</v>
      </c>
      <c r="M50" s="268">
        <v>2</v>
      </c>
      <c r="N50" s="268"/>
      <c r="O50" s="268">
        <f t="shared" si="4"/>
        <v>52</v>
      </c>
      <c r="P50" s="260"/>
      <c r="Q50" s="260"/>
      <c r="R50" s="260"/>
      <c r="S50" s="260"/>
      <c r="T50" s="260"/>
    </row>
    <row r="51" spans="1:20" s="277" customFormat="1" ht="18" customHeight="1">
      <c r="A51" s="276" t="s">
        <v>572</v>
      </c>
      <c r="B51" s="270">
        <v>44039</v>
      </c>
      <c r="C51" s="271">
        <v>0.77083333333333337</v>
      </c>
      <c r="D51" s="271"/>
      <c r="E51" s="271" t="s">
        <v>605</v>
      </c>
      <c r="F51" s="271"/>
      <c r="G51" s="272" t="s">
        <v>9</v>
      </c>
      <c r="H51" s="273" t="s">
        <v>213</v>
      </c>
      <c r="I51" s="273" t="s">
        <v>545</v>
      </c>
      <c r="J51" s="274" t="s">
        <v>574</v>
      </c>
      <c r="K51" s="258"/>
      <c r="L51" s="258">
        <v>8</v>
      </c>
      <c r="M51" s="259">
        <v>3</v>
      </c>
      <c r="N51" s="259"/>
      <c r="O51" s="259">
        <f t="shared" si="4"/>
        <v>24</v>
      </c>
      <c r="P51" s="260"/>
      <c r="Q51" s="275"/>
      <c r="R51" s="275"/>
      <c r="S51" s="275"/>
      <c r="T51" s="275"/>
    </row>
    <row r="52" spans="1:20" s="260" customFormat="1" ht="18" customHeight="1">
      <c r="A52" s="227" t="s">
        <v>572</v>
      </c>
      <c r="B52" s="230">
        <v>44053</v>
      </c>
      <c r="C52" s="211">
        <v>0.79166666666666663</v>
      </c>
      <c r="D52" s="211" t="s">
        <v>605</v>
      </c>
      <c r="E52" s="211"/>
      <c r="F52" s="211"/>
      <c r="G52" s="214" t="s">
        <v>9</v>
      </c>
      <c r="H52" s="212" t="s">
        <v>593</v>
      </c>
      <c r="I52" s="212" t="s">
        <v>594</v>
      </c>
      <c r="J52" s="213" t="s">
        <v>340</v>
      </c>
      <c r="K52" s="243"/>
      <c r="L52" s="244">
        <v>26</v>
      </c>
      <c r="M52" s="245">
        <v>3</v>
      </c>
      <c r="N52" s="245"/>
      <c r="O52" s="245">
        <f t="shared" si="4"/>
        <v>78</v>
      </c>
      <c r="P52" s="242"/>
      <c r="Q52" s="242"/>
      <c r="R52" s="242"/>
      <c r="S52" s="242"/>
      <c r="T52" s="242"/>
    </row>
    <row r="53" spans="1:20" s="260" customFormat="1" ht="18" customHeight="1">
      <c r="A53" s="227" t="s">
        <v>570</v>
      </c>
      <c r="B53" s="230">
        <v>44058</v>
      </c>
      <c r="C53" s="211">
        <v>0.33333333333333331</v>
      </c>
      <c r="D53" s="211"/>
      <c r="E53" s="211"/>
      <c r="F53" s="211" t="s">
        <v>605</v>
      </c>
      <c r="G53" s="214" t="s">
        <v>12</v>
      </c>
      <c r="H53" s="212" t="s">
        <v>27</v>
      </c>
      <c r="I53" s="212" t="s">
        <v>453</v>
      </c>
      <c r="J53" s="213" t="s">
        <v>609</v>
      </c>
      <c r="K53" s="243"/>
      <c r="L53" s="244">
        <v>1</v>
      </c>
      <c r="M53" s="245">
        <v>32</v>
      </c>
      <c r="N53" s="245"/>
      <c r="O53" s="245">
        <f t="shared" si="4"/>
        <v>32</v>
      </c>
      <c r="P53" s="242"/>
      <c r="Q53" s="242"/>
      <c r="R53" s="242"/>
      <c r="S53" s="242"/>
      <c r="T53" s="242"/>
    </row>
    <row r="54" spans="1:20" s="260" customFormat="1" ht="18" customHeight="1">
      <c r="A54" s="226" t="s">
        <v>571</v>
      </c>
      <c r="B54" s="234">
        <v>44061</v>
      </c>
      <c r="C54" s="215">
        <v>0.77083333333333337</v>
      </c>
      <c r="D54" s="215"/>
      <c r="E54" s="215"/>
      <c r="F54" s="215" t="s">
        <v>605</v>
      </c>
      <c r="G54" s="218" t="s">
        <v>328</v>
      </c>
      <c r="H54" s="216" t="s">
        <v>51</v>
      </c>
      <c r="I54" s="216" t="s">
        <v>549</v>
      </c>
      <c r="J54" s="217" t="s">
        <v>91</v>
      </c>
      <c r="K54" s="243"/>
      <c r="L54" s="244">
        <v>2</v>
      </c>
      <c r="M54" s="245">
        <v>2</v>
      </c>
      <c r="N54" s="245"/>
      <c r="O54" s="245">
        <f t="shared" si="4"/>
        <v>4</v>
      </c>
      <c r="P54" s="247"/>
      <c r="Q54" s="247"/>
      <c r="R54" s="247"/>
      <c r="S54" s="247"/>
      <c r="T54" s="247"/>
    </row>
    <row r="55" spans="1:20" s="260" customFormat="1" ht="18" customHeight="1">
      <c r="A55" s="227" t="s">
        <v>572</v>
      </c>
      <c r="B55" s="230">
        <v>44067</v>
      </c>
      <c r="C55" s="211">
        <v>0.77083333333333337</v>
      </c>
      <c r="D55" s="211"/>
      <c r="E55" s="211" t="s">
        <v>605</v>
      </c>
      <c r="F55" s="211"/>
      <c r="G55" s="214" t="s">
        <v>9</v>
      </c>
      <c r="H55" s="212" t="s">
        <v>213</v>
      </c>
      <c r="I55" s="212" t="s">
        <v>545</v>
      </c>
      <c r="J55" s="213" t="s">
        <v>575</v>
      </c>
      <c r="K55" s="239"/>
      <c r="L55" s="240">
        <v>8</v>
      </c>
      <c r="M55" s="241">
        <v>3</v>
      </c>
      <c r="N55" s="241"/>
      <c r="O55" s="241">
        <f t="shared" si="4"/>
        <v>24</v>
      </c>
      <c r="P55" s="247"/>
      <c r="Q55" s="247"/>
      <c r="R55" s="247"/>
      <c r="S55" s="247"/>
      <c r="T55" s="247"/>
    </row>
    <row r="56" spans="1:20" s="242" customFormat="1" ht="18" customHeight="1">
      <c r="A56" s="227" t="s">
        <v>570</v>
      </c>
      <c r="B56" s="230">
        <v>44072</v>
      </c>
      <c r="C56" s="211">
        <v>0.375</v>
      </c>
      <c r="D56" s="211"/>
      <c r="E56" s="211"/>
      <c r="F56" s="211" t="s">
        <v>605</v>
      </c>
      <c r="G56" s="214" t="s">
        <v>9</v>
      </c>
      <c r="H56" s="212" t="s">
        <v>521</v>
      </c>
      <c r="I56" s="212" t="s">
        <v>545</v>
      </c>
      <c r="J56" s="213" t="s">
        <v>121</v>
      </c>
      <c r="K56" s="243"/>
      <c r="L56" s="244">
        <v>18</v>
      </c>
      <c r="M56" s="245">
        <v>4</v>
      </c>
      <c r="N56" s="245"/>
      <c r="O56" s="245">
        <f t="shared" si="4"/>
        <v>72</v>
      </c>
    </row>
    <row r="57" spans="1:20" s="242" customFormat="1" ht="18" customHeight="1">
      <c r="A57" s="276" t="s">
        <v>568</v>
      </c>
      <c r="B57" s="270">
        <v>44078</v>
      </c>
      <c r="C57" s="271">
        <v>0.75</v>
      </c>
      <c r="D57" s="271"/>
      <c r="E57" s="271"/>
      <c r="F57" s="271" t="s">
        <v>605</v>
      </c>
      <c r="G57" s="272" t="s">
        <v>13</v>
      </c>
      <c r="H57" s="273" t="s">
        <v>43</v>
      </c>
      <c r="I57" s="273" t="s">
        <v>906</v>
      </c>
      <c r="J57" s="274" t="s">
        <v>91</v>
      </c>
      <c r="K57" s="258"/>
      <c r="L57" s="258">
        <v>1</v>
      </c>
      <c r="M57" s="259">
        <v>2</v>
      </c>
      <c r="N57" s="259"/>
      <c r="O57" s="259">
        <f t="shared" si="4"/>
        <v>2</v>
      </c>
      <c r="P57" s="260"/>
      <c r="Q57" s="260"/>
      <c r="R57" s="260"/>
      <c r="S57" s="260"/>
      <c r="T57" s="260"/>
    </row>
    <row r="58" spans="1:20" s="246" customFormat="1" ht="18" customHeight="1">
      <c r="A58" s="276" t="s">
        <v>584</v>
      </c>
      <c r="B58" s="270">
        <v>44087</v>
      </c>
      <c r="C58" s="271">
        <v>0.3125</v>
      </c>
      <c r="D58" s="271" t="s">
        <v>605</v>
      </c>
      <c r="E58" s="271"/>
      <c r="F58" s="271"/>
      <c r="G58" s="272" t="s">
        <v>9</v>
      </c>
      <c r="H58" s="273" t="s">
        <v>595</v>
      </c>
      <c r="I58" s="273" t="s">
        <v>596</v>
      </c>
      <c r="J58" s="274" t="s">
        <v>80</v>
      </c>
      <c r="K58" s="267"/>
      <c r="L58" s="267">
        <v>26</v>
      </c>
      <c r="M58" s="268">
        <v>3</v>
      </c>
      <c r="N58" s="268"/>
      <c r="O58" s="268">
        <f t="shared" si="4"/>
        <v>78</v>
      </c>
      <c r="P58" s="260"/>
      <c r="Q58" s="260"/>
      <c r="R58" s="260"/>
      <c r="S58" s="260"/>
      <c r="T58" s="260"/>
    </row>
    <row r="59" spans="1:20" s="242" customFormat="1" ht="18" customHeight="1">
      <c r="A59" s="276" t="s">
        <v>572</v>
      </c>
      <c r="B59" s="270">
        <v>44088</v>
      </c>
      <c r="C59" s="271">
        <v>0.79166666666666663</v>
      </c>
      <c r="D59" s="271"/>
      <c r="E59" s="271"/>
      <c r="F59" s="271" t="s">
        <v>605</v>
      </c>
      <c r="G59" s="272" t="s">
        <v>606</v>
      </c>
      <c r="H59" s="273" t="s">
        <v>576</v>
      </c>
      <c r="I59" s="273" t="s">
        <v>545</v>
      </c>
      <c r="J59" s="274" t="s">
        <v>600</v>
      </c>
      <c r="K59" s="258"/>
      <c r="L59" s="258">
        <v>8</v>
      </c>
      <c r="M59" s="259">
        <v>2</v>
      </c>
      <c r="N59" s="259"/>
      <c r="O59" s="259">
        <f t="shared" si="4"/>
        <v>16</v>
      </c>
      <c r="P59" s="260"/>
      <c r="Q59" s="260"/>
      <c r="R59" s="260"/>
      <c r="S59" s="260"/>
      <c r="T59" s="260"/>
    </row>
    <row r="60" spans="1:20" s="242" customFormat="1" ht="18" customHeight="1">
      <c r="A60" s="276" t="s">
        <v>572</v>
      </c>
      <c r="B60" s="270">
        <v>44095</v>
      </c>
      <c r="C60" s="271">
        <v>0.77083333333333337</v>
      </c>
      <c r="D60" s="271"/>
      <c r="E60" s="271" t="s">
        <v>605</v>
      </c>
      <c r="F60" s="271"/>
      <c r="G60" s="272" t="s">
        <v>9</v>
      </c>
      <c r="H60" s="273" t="s">
        <v>213</v>
      </c>
      <c r="I60" s="273" t="s">
        <v>545</v>
      </c>
      <c r="J60" s="274" t="s">
        <v>121</v>
      </c>
      <c r="K60" s="258"/>
      <c r="L60" s="258">
        <v>8</v>
      </c>
      <c r="M60" s="259">
        <v>3</v>
      </c>
      <c r="N60" s="259"/>
      <c r="O60" s="259">
        <f t="shared" si="4"/>
        <v>24</v>
      </c>
      <c r="P60" s="277"/>
      <c r="Q60" s="277"/>
      <c r="R60" s="277"/>
      <c r="S60" s="277"/>
      <c r="T60" s="277"/>
    </row>
    <row r="61" spans="1:20" s="242" customFormat="1" ht="18" customHeight="1">
      <c r="A61" s="276" t="s">
        <v>568</v>
      </c>
      <c r="B61" s="270">
        <v>44099</v>
      </c>
      <c r="C61" s="271">
        <v>0.75</v>
      </c>
      <c r="D61" s="271" t="s">
        <v>605</v>
      </c>
      <c r="E61" s="271"/>
      <c r="F61" s="271"/>
      <c r="G61" s="272" t="s">
        <v>9</v>
      </c>
      <c r="H61" s="273" t="s">
        <v>597</v>
      </c>
      <c r="I61" s="273" t="s">
        <v>598</v>
      </c>
      <c r="J61" s="274" t="s">
        <v>618</v>
      </c>
      <c r="K61" s="267"/>
      <c r="L61" s="267">
        <v>23</v>
      </c>
      <c r="M61" s="268">
        <v>3</v>
      </c>
      <c r="N61" s="268"/>
      <c r="O61" s="268">
        <f t="shared" si="4"/>
        <v>69</v>
      </c>
      <c r="P61" s="260"/>
      <c r="Q61" s="260"/>
      <c r="R61" s="260"/>
      <c r="S61" s="260"/>
      <c r="T61" s="260"/>
    </row>
    <row r="62" spans="1:20" s="260" customFormat="1" ht="18" customHeight="1">
      <c r="A62" s="226" t="s">
        <v>568</v>
      </c>
      <c r="B62" s="234">
        <v>44106</v>
      </c>
      <c r="C62" s="215">
        <v>0.5</v>
      </c>
      <c r="D62" s="215" t="s">
        <v>605</v>
      </c>
      <c r="E62" s="215"/>
      <c r="F62" s="215"/>
      <c r="G62" s="218" t="s">
        <v>13</v>
      </c>
      <c r="H62" s="216" t="s">
        <v>201</v>
      </c>
      <c r="I62" s="216" t="s">
        <v>545</v>
      </c>
      <c r="J62" s="217" t="s">
        <v>101</v>
      </c>
      <c r="K62" s="243"/>
      <c r="L62" s="244"/>
      <c r="M62" s="245"/>
      <c r="N62" s="245"/>
      <c r="O62" s="245">
        <f t="shared" si="4"/>
        <v>0</v>
      </c>
      <c r="P62" s="242"/>
      <c r="Q62" s="242"/>
      <c r="R62" s="242"/>
      <c r="S62" s="242"/>
      <c r="T62" s="242"/>
    </row>
    <row r="63" spans="1:20" s="260" customFormat="1" ht="18" customHeight="1">
      <c r="A63" s="227" t="s">
        <v>570</v>
      </c>
      <c r="B63" s="230">
        <v>44114</v>
      </c>
      <c r="C63" s="211">
        <v>0.33333333333333331</v>
      </c>
      <c r="D63" s="211"/>
      <c r="E63" s="211"/>
      <c r="F63" s="211" t="s">
        <v>605</v>
      </c>
      <c r="G63" s="214" t="s">
        <v>12</v>
      </c>
      <c r="H63" s="212" t="s">
        <v>30</v>
      </c>
      <c r="I63" s="212"/>
      <c r="J63" s="213" t="s">
        <v>609</v>
      </c>
      <c r="K63" s="243"/>
      <c r="L63" s="244">
        <v>1</v>
      </c>
      <c r="M63" s="245">
        <v>32</v>
      </c>
      <c r="N63" s="245"/>
      <c r="O63" s="245">
        <f t="shared" si="4"/>
        <v>32</v>
      </c>
      <c r="P63" s="242"/>
      <c r="Q63" s="242"/>
      <c r="R63" s="242"/>
      <c r="S63" s="242"/>
      <c r="T63" s="242"/>
    </row>
    <row r="64" spans="1:20" s="260" customFormat="1" ht="18" customHeight="1">
      <c r="A64" s="226" t="s">
        <v>556</v>
      </c>
      <c r="B64" s="234">
        <v>44114</v>
      </c>
      <c r="C64" s="215">
        <v>0.54166666666666696</v>
      </c>
      <c r="D64" s="215" t="s">
        <v>605</v>
      </c>
      <c r="E64" s="215"/>
      <c r="F64" s="215"/>
      <c r="G64" s="218" t="s">
        <v>9</v>
      </c>
      <c r="H64" s="216" t="s">
        <v>47</v>
      </c>
      <c r="I64" s="216" t="s">
        <v>545</v>
      </c>
      <c r="J64" s="217" t="s">
        <v>80</v>
      </c>
      <c r="K64" s="243"/>
      <c r="L64" s="244">
        <v>21</v>
      </c>
      <c r="M64" s="245">
        <v>3</v>
      </c>
      <c r="N64" s="245"/>
      <c r="O64" s="245">
        <f t="shared" si="4"/>
        <v>63</v>
      </c>
      <c r="P64" s="242"/>
      <c r="Q64" s="242"/>
      <c r="R64" s="242"/>
      <c r="S64" s="242"/>
      <c r="T64" s="242"/>
    </row>
    <row r="65" spans="1:20" s="260" customFormat="1" ht="18" customHeight="1">
      <c r="A65" s="226" t="s">
        <v>570</v>
      </c>
      <c r="B65" s="234">
        <v>44114</v>
      </c>
      <c r="C65" s="211"/>
      <c r="D65" s="215"/>
      <c r="E65" s="215"/>
      <c r="F65" s="215" t="s">
        <v>605</v>
      </c>
      <c r="G65" s="218" t="s">
        <v>330</v>
      </c>
      <c r="H65" s="216" t="s">
        <v>627</v>
      </c>
      <c r="I65" s="216"/>
      <c r="J65" s="217" t="s">
        <v>309</v>
      </c>
      <c r="K65" s="243"/>
      <c r="L65" s="244">
        <v>2</v>
      </c>
      <c r="M65" s="245">
        <v>2</v>
      </c>
      <c r="N65" s="245"/>
      <c r="O65" s="245">
        <f t="shared" si="4"/>
        <v>4</v>
      </c>
      <c r="P65" s="242"/>
      <c r="Q65" s="242"/>
      <c r="R65" s="242"/>
      <c r="S65" s="242"/>
      <c r="T65" s="242"/>
    </row>
    <row r="66" spans="1:20" s="275" customFormat="1" ht="18" customHeight="1">
      <c r="A66" s="227" t="s">
        <v>572</v>
      </c>
      <c r="B66" s="230">
        <v>44116</v>
      </c>
      <c r="C66" s="211">
        <v>0.79166666666666663</v>
      </c>
      <c r="D66" s="211"/>
      <c r="E66" s="211"/>
      <c r="F66" s="211" t="s">
        <v>605</v>
      </c>
      <c r="G66" s="214" t="s">
        <v>606</v>
      </c>
      <c r="H66" s="212" t="s">
        <v>576</v>
      </c>
      <c r="I66" s="212" t="s">
        <v>545</v>
      </c>
      <c r="J66" s="213" t="s">
        <v>600</v>
      </c>
      <c r="K66" s="239"/>
      <c r="L66" s="240">
        <v>12</v>
      </c>
      <c r="M66" s="241">
        <v>2</v>
      </c>
      <c r="N66" s="241"/>
      <c r="O66" s="241">
        <f t="shared" si="4"/>
        <v>24</v>
      </c>
      <c r="P66" s="242"/>
      <c r="Q66" s="242"/>
      <c r="R66" s="242"/>
      <c r="S66" s="242"/>
      <c r="T66" s="242"/>
    </row>
    <row r="67" spans="1:20" s="279" customFormat="1" ht="18" customHeight="1">
      <c r="A67" s="226" t="s">
        <v>601</v>
      </c>
      <c r="B67" s="234">
        <v>44118</v>
      </c>
      <c r="C67" s="211">
        <v>0.33333333333333331</v>
      </c>
      <c r="D67" s="215"/>
      <c r="E67" s="215"/>
      <c r="F67" s="215" t="s">
        <v>605</v>
      </c>
      <c r="G67" s="218" t="s">
        <v>12</v>
      </c>
      <c r="H67" s="216" t="s">
        <v>282</v>
      </c>
      <c r="I67" s="212" t="s">
        <v>628</v>
      </c>
      <c r="J67" s="217"/>
      <c r="K67" s="243"/>
      <c r="L67" s="244">
        <v>1</v>
      </c>
      <c r="M67" s="245">
        <v>16</v>
      </c>
      <c r="N67" s="245"/>
      <c r="O67" s="245">
        <f t="shared" si="4"/>
        <v>16</v>
      </c>
      <c r="P67" s="242"/>
      <c r="Q67" s="242"/>
      <c r="R67" s="242"/>
      <c r="S67" s="242"/>
      <c r="T67" s="242"/>
    </row>
    <row r="68" spans="1:20" s="275" customFormat="1" ht="18" customHeight="1">
      <c r="A68" s="226" t="s">
        <v>570</v>
      </c>
      <c r="B68" s="234">
        <v>44121</v>
      </c>
      <c r="C68" s="215"/>
      <c r="D68" s="215"/>
      <c r="E68" s="215"/>
      <c r="F68" s="215" t="s">
        <v>605</v>
      </c>
      <c r="G68" s="218" t="s">
        <v>330</v>
      </c>
      <c r="H68" s="216" t="s">
        <v>426</v>
      </c>
      <c r="I68" s="216" t="s">
        <v>545</v>
      </c>
      <c r="J68" s="217" t="s">
        <v>309</v>
      </c>
      <c r="K68" s="243"/>
      <c r="L68" s="244">
        <v>2</v>
      </c>
      <c r="M68" s="245">
        <v>4</v>
      </c>
      <c r="N68" s="245"/>
      <c r="O68" s="245">
        <f t="shared" si="4"/>
        <v>8</v>
      </c>
      <c r="P68" s="247"/>
      <c r="Q68" s="247"/>
      <c r="R68" s="247"/>
      <c r="S68" s="247"/>
      <c r="T68" s="247"/>
    </row>
    <row r="69" spans="1:20" s="242" customFormat="1" ht="18" customHeight="1">
      <c r="A69" s="227" t="s">
        <v>572</v>
      </c>
      <c r="B69" s="230">
        <v>44123</v>
      </c>
      <c r="C69" s="211">
        <v>0.77083333333333337</v>
      </c>
      <c r="D69" s="211"/>
      <c r="E69" s="211" t="s">
        <v>605</v>
      </c>
      <c r="F69" s="211"/>
      <c r="G69" s="214" t="s">
        <v>9</v>
      </c>
      <c r="H69" s="212" t="s">
        <v>505</v>
      </c>
      <c r="I69" s="212" t="s">
        <v>545</v>
      </c>
      <c r="J69" s="213" t="s">
        <v>292</v>
      </c>
      <c r="K69" s="239"/>
      <c r="L69" s="240">
        <v>8</v>
      </c>
      <c r="M69" s="241">
        <v>3</v>
      </c>
      <c r="N69" s="241"/>
      <c r="O69" s="241">
        <f t="shared" si="4"/>
        <v>24</v>
      </c>
      <c r="Q69" s="246"/>
      <c r="R69" s="246"/>
      <c r="S69" s="246"/>
      <c r="T69" s="246"/>
    </row>
    <row r="70" spans="1:20" s="242" customFormat="1" ht="18" customHeight="1">
      <c r="A70" s="226" t="s">
        <v>570</v>
      </c>
      <c r="B70" s="234">
        <v>44128</v>
      </c>
      <c r="C70" s="215">
        <v>0.79166666666666663</v>
      </c>
      <c r="D70" s="215" t="s">
        <v>605</v>
      </c>
      <c r="E70" s="215"/>
      <c r="F70" s="215"/>
      <c r="G70" s="218" t="s">
        <v>13</v>
      </c>
      <c r="H70" s="216" t="s">
        <v>296</v>
      </c>
      <c r="I70" s="216" t="s">
        <v>507</v>
      </c>
      <c r="J70" s="217" t="s">
        <v>615</v>
      </c>
      <c r="K70" s="243"/>
      <c r="L70" s="244"/>
      <c r="M70" s="245"/>
      <c r="N70" s="245"/>
      <c r="O70" s="245">
        <f t="shared" si="4"/>
        <v>0</v>
      </c>
    </row>
    <row r="71" spans="1:20" s="301" customFormat="1" ht="18" customHeight="1">
      <c r="A71" s="310"/>
      <c r="B71" s="303">
        <v>44136</v>
      </c>
      <c r="C71" s="304"/>
      <c r="D71" s="304" t="s">
        <v>605</v>
      </c>
      <c r="E71" s="304"/>
      <c r="F71" s="304"/>
      <c r="G71" s="305" t="s">
        <v>10</v>
      </c>
      <c r="H71" s="306" t="s">
        <v>25</v>
      </c>
      <c r="I71" s="306"/>
      <c r="J71" s="307" t="s">
        <v>615</v>
      </c>
      <c r="K71" s="308"/>
      <c r="L71" s="308">
        <v>22</v>
      </c>
      <c r="M71" s="309">
        <v>2</v>
      </c>
      <c r="N71" s="309"/>
      <c r="O71" s="309">
        <f t="shared" si="4"/>
        <v>44</v>
      </c>
    </row>
    <row r="72" spans="1:20" s="242" customFormat="1" ht="18" customHeight="1">
      <c r="A72" s="276" t="s">
        <v>572</v>
      </c>
      <c r="B72" s="270">
        <v>44144</v>
      </c>
      <c r="C72" s="271">
        <v>0.79166666666666663</v>
      </c>
      <c r="D72" s="271"/>
      <c r="E72" s="271"/>
      <c r="F72" s="271" t="s">
        <v>605</v>
      </c>
      <c r="G72" s="272" t="s">
        <v>606</v>
      </c>
      <c r="H72" s="273" t="s">
        <v>576</v>
      </c>
      <c r="I72" s="273" t="s">
        <v>545</v>
      </c>
      <c r="J72" s="274" t="s">
        <v>600</v>
      </c>
      <c r="K72" s="258"/>
      <c r="L72" s="258">
        <v>12</v>
      </c>
      <c r="M72" s="259">
        <v>2</v>
      </c>
      <c r="N72" s="259"/>
      <c r="O72" s="259">
        <f t="shared" si="4"/>
        <v>24</v>
      </c>
      <c r="P72" s="260"/>
      <c r="Q72" s="260"/>
      <c r="R72" s="260"/>
      <c r="S72" s="260"/>
      <c r="T72" s="260"/>
    </row>
    <row r="73" spans="1:20" s="242" customFormat="1" ht="18" customHeight="1">
      <c r="A73" s="261" t="s">
        <v>571</v>
      </c>
      <c r="B73" s="262">
        <v>44145</v>
      </c>
      <c r="C73" s="263">
        <v>0.77083333333333337</v>
      </c>
      <c r="D73" s="263"/>
      <c r="E73" s="263"/>
      <c r="F73" s="263" t="s">
        <v>605</v>
      </c>
      <c r="G73" s="264" t="s">
        <v>328</v>
      </c>
      <c r="H73" s="265" t="s">
        <v>51</v>
      </c>
      <c r="I73" s="273" t="s">
        <v>566</v>
      </c>
      <c r="J73" s="266" t="s">
        <v>91</v>
      </c>
      <c r="K73" s="267"/>
      <c r="L73" s="267">
        <v>2</v>
      </c>
      <c r="M73" s="268">
        <v>2</v>
      </c>
      <c r="N73" s="268"/>
      <c r="O73" s="268">
        <f t="shared" si="4"/>
        <v>4</v>
      </c>
      <c r="P73" s="277"/>
      <c r="Q73" s="277"/>
      <c r="R73" s="277"/>
      <c r="S73" s="277"/>
      <c r="T73" s="277"/>
    </row>
    <row r="74" spans="1:20" s="242" customFormat="1" ht="18" customHeight="1">
      <c r="A74" s="276" t="s">
        <v>601</v>
      </c>
      <c r="B74" s="270">
        <v>44146</v>
      </c>
      <c r="C74" s="271">
        <v>0.6875</v>
      </c>
      <c r="D74" s="271" t="s">
        <v>605</v>
      </c>
      <c r="E74" s="271"/>
      <c r="F74" s="271"/>
      <c r="G74" s="272" t="s">
        <v>13</v>
      </c>
      <c r="H74" s="273" t="s">
        <v>204</v>
      </c>
      <c r="I74" s="273" t="s">
        <v>545</v>
      </c>
      <c r="J74" s="341" t="s">
        <v>637</v>
      </c>
      <c r="K74" s="278"/>
      <c r="L74" s="258">
        <v>18</v>
      </c>
      <c r="M74" s="259">
        <v>1</v>
      </c>
      <c r="N74" s="259"/>
      <c r="O74" s="268">
        <f t="shared" si="4"/>
        <v>18</v>
      </c>
      <c r="P74" s="260"/>
      <c r="Q74" s="260"/>
      <c r="R74" s="260"/>
      <c r="S74" s="260"/>
      <c r="T74" s="260"/>
    </row>
    <row r="75" spans="1:20" s="242" customFormat="1" ht="18" customHeight="1">
      <c r="A75" s="276" t="s">
        <v>584</v>
      </c>
      <c r="B75" s="270">
        <v>44150</v>
      </c>
      <c r="C75" s="271">
        <v>0.48958333333333331</v>
      </c>
      <c r="D75" s="271"/>
      <c r="E75" s="271"/>
      <c r="F75" s="271" t="s">
        <v>605</v>
      </c>
      <c r="G75" s="272"/>
      <c r="H75" s="273" t="s">
        <v>607</v>
      </c>
      <c r="I75" s="273" t="s">
        <v>74</v>
      </c>
      <c r="J75" s="286" t="s">
        <v>636</v>
      </c>
      <c r="K75" s="278"/>
      <c r="L75" s="258">
        <v>2</v>
      </c>
      <c r="M75" s="259">
        <v>1</v>
      </c>
      <c r="N75" s="259"/>
      <c r="O75" s="268">
        <f t="shared" si="4"/>
        <v>2</v>
      </c>
      <c r="P75" s="260"/>
      <c r="Q75" s="260"/>
      <c r="R75" s="260"/>
      <c r="S75" s="260"/>
      <c r="T75" s="260"/>
    </row>
    <row r="76" spans="1:20" s="260" customFormat="1" ht="18" customHeight="1">
      <c r="A76" s="261" t="s">
        <v>572</v>
      </c>
      <c r="B76" s="262">
        <v>44158</v>
      </c>
      <c r="C76" s="271">
        <v>0.33333333333333331</v>
      </c>
      <c r="D76" s="263"/>
      <c r="E76" s="263"/>
      <c r="F76" s="263" t="s">
        <v>605</v>
      </c>
      <c r="G76" s="264" t="s">
        <v>12</v>
      </c>
      <c r="H76" s="265" t="s">
        <v>599</v>
      </c>
      <c r="I76" s="273" t="s">
        <v>299</v>
      </c>
      <c r="J76" s="266" t="s">
        <v>89</v>
      </c>
      <c r="K76" s="267"/>
      <c r="L76" s="267">
        <v>1</v>
      </c>
      <c r="M76" s="268">
        <v>32</v>
      </c>
      <c r="N76" s="268"/>
      <c r="O76" s="268">
        <f t="shared" ref="O76:O81" si="5">SUM(L76*M76)</f>
        <v>32</v>
      </c>
    </row>
    <row r="77" spans="1:20" s="242" customFormat="1" ht="18" customHeight="1">
      <c r="A77" s="276" t="s">
        <v>570</v>
      </c>
      <c r="B77" s="270">
        <v>44163</v>
      </c>
      <c r="C77" s="271">
        <v>0.35416666666666669</v>
      </c>
      <c r="D77" s="271" t="s">
        <v>605</v>
      </c>
      <c r="E77" s="271"/>
      <c r="F77" s="271"/>
      <c r="G77" s="272" t="s">
        <v>13</v>
      </c>
      <c r="H77" s="273" t="s">
        <v>54</v>
      </c>
      <c r="I77" s="273" t="s">
        <v>530</v>
      </c>
      <c r="J77" s="274" t="s">
        <v>635</v>
      </c>
      <c r="K77" s="258"/>
      <c r="L77" s="258"/>
      <c r="M77" s="259"/>
      <c r="N77" s="259"/>
      <c r="O77" s="259">
        <f t="shared" si="5"/>
        <v>0</v>
      </c>
      <c r="P77" s="277"/>
      <c r="Q77" s="277"/>
      <c r="R77" s="277"/>
      <c r="S77" s="277"/>
      <c r="T77" s="277"/>
    </row>
    <row r="78" spans="1:20" s="242" customFormat="1" ht="18" customHeight="1">
      <c r="A78" s="276" t="s">
        <v>572</v>
      </c>
      <c r="B78" s="270">
        <v>44165</v>
      </c>
      <c r="C78" s="271">
        <v>0.79166666666666663</v>
      </c>
      <c r="D78" s="271"/>
      <c r="E78" s="271"/>
      <c r="F78" s="271" t="s">
        <v>605</v>
      </c>
      <c r="G78" s="272" t="s">
        <v>328</v>
      </c>
      <c r="H78" s="273" t="s">
        <v>210</v>
      </c>
      <c r="I78" s="273" t="s">
        <v>545</v>
      </c>
      <c r="J78" s="274" t="s">
        <v>563</v>
      </c>
      <c r="K78" s="267"/>
      <c r="L78" s="267">
        <v>12</v>
      </c>
      <c r="M78" s="268">
        <v>2</v>
      </c>
      <c r="N78" s="268"/>
      <c r="O78" s="268">
        <f t="shared" si="5"/>
        <v>24</v>
      </c>
      <c r="P78" s="277"/>
      <c r="Q78" s="277"/>
      <c r="R78" s="277"/>
      <c r="S78" s="277"/>
      <c r="T78" s="277"/>
    </row>
    <row r="79" spans="1:20" s="242" customFormat="1" ht="18" customHeight="1">
      <c r="A79" s="227" t="s">
        <v>572</v>
      </c>
      <c r="B79" s="230">
        <v>44172</v>
      </c>
      <c r="C79" s="211">
        <v>0.79166666666666663</v>
      </c>
      <c r="D79" s="211"/>
      <c r="E79" s="211"/>
      <c r="F79" s="211" t="s">
        <v>605</v>
      </c>
      <c r="G79" s="214" t="s">
        <v>606</v>
      </c>
      <c r="H79" s="212" t="s">
        <v>576</v>
      </c>
      <c r="I79" s="212" t="s">
        <v>545</v>
      </c>
      <c r="J79" s="213" t="s">
        <v>600</v>
      </c>
      <c r="K79" s="239"/>
      <c r="L79" s="240">
        <v>12</v>
      </c>
      <c r="M79" s="241">
        <v>2</v>
      </c>
      <c r="N79" s="241"/>
      <c r="O79" s="241">
        <f t="shared" si="5"/>
        <v>24</v>
      </c>
    </row>
    <row r="80" spans="1:20" s="242" customFormat="1" ht="18" customHeight="1">
      <c r="A80" s="227" t="s">
        <v>584</v>
      </c>
      <c r="B80" s="230">
        <v>44192</v>
      </c>
      <c r="C80" s="211">
        <v>0.79166666666666663</v>
      </c>
      <c r="D80" s="211" t="s">
        <v>605</v>
      </c>
      <c r="E80" s="211"/>
      <c r="F80" s="211"/>
      <c r="G80" s="214" t="s">
        <v>13</v>
      </c>
      <c r="H80" s="212" t="s">
        <v>506</v>
      </c>
      <c r="I80" s="212" t="s">
        <v>543</v>
      </c>
      <c r="J80" s="340" t="s">
        <v>634</v>
      </c>
      <c r="K80" s="243"/>
      <c r="L80" s="244"/>
      <c r="M80" s="245"/>
      <c r="N80" s="245"/>
      <c r="O80" s="245">
        <f t="shared" si="5"/>
        <v>0</v>
      </c>
      <c r="P80" s="247"/>
      <c r="Q80" s="247"/>
      <c r="R80" s="247"/>
      <c r="S80" s="247"/>
      <c r="T80" s="247"/>
    </row>
    <row r="81" spans="1:15" s="277" customFormat="1" ht="18" customHeight="1">
      <c r="A81" s="276" t="s">
        <v>568</v>
      </c>
      <c r="B81" s="270">
        <v>44211</v>
      </c>
      <c r="C81" s="271">
        <v>0.79166666666666663</v>
      </c>
      <c r="D81" s="271" t="s">
        <v>605</v>
      </c>
      <c r="E81" s="271"/>
      <c r="F81" s="271"/>
      <c r="G81" s="272" t="s">
        <v>328</v>
      </c>
      <c r="H81" s="273" t="s">
        <v>14</v>
      </c>
      <c r="I81" s="273" t="s">
        <v>545</v>
      </c>
      <c r="J81" s="274" t="s">
        <v>615</v>
      </c>
      <c r="K81" s="267"/>
      <c r="L81" s="267">
        <v>35</v>
      </c>
      <c r="M81" s="268">
        <v>2</v>
      </c>
      <c r="N81" s="268"/>
      <c r="O81" s="268">
        <f t="shared" si="5"/>
        <v>70</v>
      </c>
    </row>
    <row r="82" spans="1:15" s="242" customFormat="1" ht="3" customHeight="1" thickBot="1">
      <c r="A82" s="250"/>
      <c r="B82" s="251"/>
      <c r="C82" s="252"/>
      <c r="D82" s="252"/>
      <c r="E82" s="252"/>
      <c r="F82" s="252"/>
      <c r="G82" s="253"/>
      <c r="H82" s="254"/>
      <c r="I82" s="254"/>
      <c r="J82" s="255"/>
      <c r="K82" s="256"/>
      <c r="L82" s="257"/>
      <c r="M82" s="257"/>
      <c r="N82" s="257"/>
      <c r="O82" s="257"/>
    </row>
  </sheetData>
  <autoFilter ref="A4:J4" xr:uid="{00000000-0009-0000-0000-000000000000}"/>
  <sortState xmlns:xlrd2="http://schemas.microsoft.com/office/spreadsheetml/2017/richdata2" ref="A5:T81">
    <sortCondition ref="B5:B81"/>
    <sortCondition ref="C5:C81"/>
    <sortCondition ref="G5:G81"/>
    <sortCondition ref="H5:H81"/>
  </sortState>
  <mergeCells count="3">
    <mergeCell ref="A1:J1"/>
    <mergeCell ref="A2:J2"/>
    <mergeCell ref="A3:J3"/>
  </mergeCells>
  <phoneticPr fontId="52" type="noConversion"/>
  <pageMargins left="0.19685039370078741" right="0.19685039370078741" top="0.39370078740157483" bottom="0.59055118110236227" header="0" footer="0"/>
  <pageSetup paperSize="9" orientation="portrait" r:id="rId1"/>
  <headerFooter alignWithMargins="0">
    <oddFooter>&amp;C&amp;"Calibri,Standard"A-Ausbildung, B-Bewerb, I-Information, K-Kameradschaft, L-Lehrgang, P-Prüfung, S-Sitzung, T-Technik, Ü-Übung
&amp;KFF0000Im Anschluss an Veranstaltungen ist am Folgetag um 10:30 Uhr Treffen zum Aufräumen&amp;K000000
Stand: &amp;D &amp;T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72"/>
  <sheetViews>
    <sheetView topLeftCell="A48" zoomScale="140" zoomScaleNormal="140" workbookViewId="0">
      <selection activeCell="B58" sqref="B58"/>
    </sheetView>
  </sheetViews>
  <sheetFormatPr baseColWidth="10" defaultColWidth="11.44140625" defaultRowHeight="18" customHeight="1"/>
  <cols>
    <col min="1" max="1" width="4" style="229" customWidth="1"/>
    <col min="2" max="2" width="12.44140625" style="229" customWidth="1"/>
    <col min="3" max="3" width="6.5546875" style="114" customWidth="1"/>
    <col min="4" max="7" width="3.44140625" style="114" customWidth="1"/>
    <col min="8" max="8" width="30.6640625" style="33" customWidth="1"/>
    <col min="9" max="9" width="14.6640625" style="33" customWidth="1"/>
    <col min="10" max="10" width="16.6640625" style="40" customWidth="1"/>
    <col min="11" max="11" width="2.33203125" style="40" customWidth="1"/>
    <col min="12" max="12" width="11.44140625" style="33"/>
    <col min="13" max="13" width="5.33203125" style="33" customWidth="1"/>
    <col min="14" max="14" width="13.88671875" style="33" customWidth="1"/>
    <col min="15" max="16384" width="11.44140625" style="33"/>
  </cols>
  <sheetData>
    <row r="1" spans="1:19" ht="19.2" customHeight="1">
      <c r="A1" s="492" t="s">
        <v>460</v>
      </c>
      <c r="B1" s="493"/>
      <c r="C1" s="493"/>
      <c r="D1" s="493"/>
      <c r="E1" s="493"/>
      <c r="F1" s="493"/>
      <c r="G1" s="493"/>
      <c r="H1" s="493"/>
      <c r="I1" s="493"/>
      <c r="J1" s="494"/>
      <c r="K1" s="85"/>
    </row>
    <row r="2" spans="1:19" ht="19.95" customHeight="1">
      <c r="A2" s="495" t="s">
        <v>374</v>
      </c>
      <c r="B2" s="496"/>
      <c r="C2" s="496"/>
      <c r="D2" s="496"/>
      <c r="E2" s="496"/>
      <c r="F2" s="496"/>
      <c r="G2" s="496"/>
      <c r="H2" s="496"/>
      <c r="I2" s="496"/>
      <c r="J2" s="497"/>
      <c r="K2" s="87"/>
    </row>
    <row r="3" spans="1:19" ht="17.25" customHeight="1" thickBot="1">
      <c r="A3" s="498" t="s">
        <v>514</v>
      </c>
      <c r="B3" s="499"/>
      <c r="C3" s="499"/>
      <c r="D3" s="499"/>
      <c r="E3" s="499"/>
      <c r="F3" s="499"/>
      <c r="G3" s="499"/>
      <c r="H3" s="499"/>
      <c r="I3" s="499"/>
      <c r="J3" s="500"/>
      <c r="K3" s="89"/>
      <c r="L3" s="206" t="s">
        <v>208</v>
      </c>
      <c r="M3" s="206" t="s">
        <v>524</v>
      </c>
      <c r="N3" s="206" t="s">
        <v>207</v>
      </c>
    </row>
    <row r="4" spans="1:19" ht="18" customHeight="1" thickBot="1">
      <c r="A4" s="220" t="s">
        <v>148</v>
      </c>
      <c r="B4" s="220" t="s">
        <v>4</v>
      </c>
      <c r="C4" s="221" t="s">
        <v>368</v>
      </c>
      <c r="D4" s="238" t="s">
        <v>99</v>
      </c>
      <c r="E4" s="238" t="s">
        <v>603</v>
      </c>
      <c r="F4" s="238" t="s">
        <v>604</v>
      </c>
      <c r="G4" s="221"/>
      <c r="H4" s="222" t="s">
        <v>515</v>
      </c>
      <c r="I4" s="223" t="s">
        <v>6</v>
      </c>
      <c r="J4" s="224" t="s">
        <v>307</v>
      </c>
      <c r="K4" s="201"/>
      <c r="L4" s="171">
        <v>37</v>
      </c>
      <c r="M4" s="171">
        <f>N4/L4</f>
        <v>61.45945945945946</v>
      </c>
      <c r="N4" s="171">
        <f>SUM(N5:N68)</f>
        <v>2274</v>
      </c>
    </row>
    <row r="5" spans="1:19" s="319" customFormat="1" ht="18" customHeight="1" thickTop="1">
      <c r="A5" s="311" t="s">
        <v>553</v>
      </c>
      <c r="B5" s="312">
        <v>43483</v>
      </c>
      <c r="C5" s="313">
        <v>0.79166666666666663</v>
      </c>
      <c r="D5" s="313" t="s">
        <v>605</v>
      </c>
      <c r="E5" s="313"/>
      <c r="F5" s="313"/>
      <c r="G5" s="314" t="s">
        <v>328</v>
      </c>
      <c r="H5" s="315" t="s">
        <v>14</v>
      </c>
      <c r="I5" s="315" t="s">
        <v>545</v>
      </c>
      <c r="J5" s="316"/>
      <c r="K5" s="317"/>
      <c r="L5" s="317">
        <v>35</v>
      </c>
      <c r="M5" s="318">
        <v>2</v>
      </c>
      <c r="N5" s="318">
        <f t="shared" ref="N5:N36" si="0">SUM(L5*M5)</f>
        <v>70</v>
      </c>
    </row>
    <row r="6" spans="1:19" s="319" customFormat="1" ht="18" customHeight="1">
      <c r="A6" s="320" t="s">
        <v>554</v>
      </c>
      <c r="B6" s="270">
        <v>43486</v>
      </c>
      <c r="C6" s="271">
        <v>0.77083333333333337</v>
      </c>
      <c r="D6" s="271"/>
      <c r="E6" s="271" t="s">
        <v>605</v>
      </c>
      <c r="F6" s="271"/>
      <c r="G6" s="272" t="s">
        <v>9</v>
      </c>
      <c r="H6" s="273" t="s">
        <v>213</v>
      </c>
      <c r="I6" s="273" t="s">
        <v>545</v>
      </c>
      <c r="J6" s="321"/>
      <c r="K6" s="322"/>
      <c r="L6" s="322">
        <v>8</v>
      </c>
      <c r="M6" s="323">
        <v>3</v>
      </c>
      <c r="N6" s="323">
        <f t="shared" si="0"/>
        <v>24</v>
      </c>
      <c r="O6" s="324"/>
      <c r="P6" s="324"/>
      <c r="Q6" s="324"/>
      <c r="R6" s="324"/>
      <c r="S6" s="324"/>
    </row>
    <row r="7" spans="1:19" s="326" customFormat="1" ht="18" customHeight="1">
      <c r="A7" s="325" t="s">
        <v>553</v>
      </c>
      <c r="B7" s="270">
        <v>43490</v>
      </c>
      <c r="C7" s="271">
        <v>0.79166666666666663</v>
      </c>
      <c r="D7" s="271" t="s">
        <v>605</v>
      </c>
      <c r="E7" s="271"/>
      <c r="F7" s="271"/>
      <c r="G7" s="272" t="s">
        <v>9</v>
      </c>
      <c r="H7" s="273" t="s">
        <v>552</v>
      </c>
      <c r="I7" s="273" t="s">
        <v>545</v>
      </c>
      <c r="J7" s="321" t="s">
        <v>534</v>
      </c>
      <c r="K7" s="317"/>
      <c r="L7" s="317">
        <v>8</v>
      </c>
      <c r="M7" s="318">
        <v>2</v>
      </c>
      <c r="N7" s="318">
        <f t="shared" si="0"/>
        <v>16</v>
      </c>
      <c r="O7" s="319"/>
      <c r="P7" s="319"/>
      <c r="Q7" s="319"/>
      <c r="R7" s="319"/>
      <c r="S7" s="319"/>
    </row>
    <row r="8" spans="1:19" ht="18" customHeight="1">
      <c r="A8" s="233" t="s">
        <v>555</v>
      </c>
      <c r="B8" s="234">
        <v>43508</v>
      </c>
      <c r="C8" s="215">
        <v>0.77083333333333337</v>
      </c>
      <c r="D8" s="215"/>
      <c r="E8" s="215"/>
      <c r="F8" s="215" t="s">
        <v>605</v>
      </c>
      <c r="G8" s="218" t="s">
        <v>328</v>
      </c>
      <c r="H8" s="216" t="s">
        <v>51</v>
      </c>
      <c r="I8" s="212" t="s">
        <v>545</v>
      </c>
      <c r="J8" s="235"/>
      <c r="K8" s="96"/>
      <c r="L8" s="92">
        <v>2</v>
      </c>
      <c r="M8" s="71">
        <v>2</v>
      </c>
      <c r="N8" s="71">
        <f t="shared" si="0"/>
        <v>4</v>
      </c>
    </row>
    <row r="9" spans="1:19" ht="18" customHeight="1">
      <c r="A9" s="232" t="s">
        <v>556</v>
      </c>
      <c r="B9" s="230">
        <v>43512</v>
      </c>
      <c r="C9" s="211">
        <v>0.35416666666666669</v>
      </c>
      <c r="D9" s="211"/>
      <c r="E9" s="211"/>
      <c r="F9" s="211" t="s">
        <v>605</v>
      </c>
      <c r="G9" s="214" t="s">
        <v>12</v>
      </c>
      <c r="H9" s="212" t="s">
        <v>519</v>
      </c>
      <c r="I9" s="212" t="s">
        <v>545</v>
      </c>
      <c r="J9" s="231" t="s">
        <v>532</v>
      </c>
      <c r="K9" s="96"/>
      <c r="L9" s="92">
        <v>18</v>
      </c>
      <c r="M9" s="71">
        <v>8</v>
      </c>
      <c r="N9" s="71">
        <f t="shared" si="0"/>
        <v>144</v>
      </c>
      <c r="O9" s="177"/>
    </row>
    <row r="10" spans="1:19" ht="18" customHeight="1">
      <c r="A10" s="232" t="s">
        <v>556</v>
      </c>
      <c r="B10" s="230">
        <v>43519</v>
      </c>
      <c r="C10" s="211">
        <v>0.58333333333333337</v>
      </c>
      <c r="D10" s="211" t="s">
        <v>605</v>
      </c>
      <c r="E10" s="211"/>
      <c r="F10" s="211"/>
      <c r="G10" s="214" t="s">
        <v>9</v>
      </c>
      <c r="H10" s="212" t="s">
        <v>16</v>
      </c>
      <c r="I10" s="212"/>
      <c r="J10" s="231"/>
      <c r="K10" s="209"/>
      <c r="L10" s="210">
        <v>27</v>
      </c>
      <c r="M10" s="207">
        <v>2</v>
      </c>
      <c r="N10" s="207">
        <f t="shared" si="0"/>
        <v>54</v>
      </c>
      <c r="O10" s="208"/>
      <c r="P10" s="208"/>
      <c r="Q10" s="208"/>
      <c r="R10" s="208"/>
      <c r="S10" s="208"/>
    </row>
    <row r="11" spans="1:19" ht="18" customHeight="1">
      <c r="A11" s="232" t="s">
        <v>554</v>
      </c>
      <c r="B11" s="230">
        <v>43521</v>
      </c>
      <c r="C11" s="211">
        <v>0.77083333333333337</v>
      </c>
      <c r="D11" s="211"/>
      <c r="E11" s="211" t="s">
        <v>605</v>
      </c>
      <c r="F11" s="211"/>
      <c r="G11" s="214" t="s">
        <v>9</v>
      </c>
      <c r="H11" s="212" t="s">
        <v>213</v>
      </c>
      <c r="I11" s="212" t="s">
        <v>545</v>
      </c>
      <c r="J11" s="231"/>
      <c r="K11" s="209"/>
      <c r="L11" s="210">
        <v>8</v>
      </c>
      <c r="M11" s="207">
        <v>3</v>
      </c>
      <c r="N11" s="207">
        <f t="shared" si="0"/>
        <v>24</v>
      </c>
      <c r="O11" s="208"/>
      <c r="P11" s="208"/>
      <c r="Q11" s="208"/>
      <c r="R11" s="208"/>
      <c r="S11" s="208"/>
    </row>
    <row r="12" spans="1:19" s="319" customFormat="1" ht="18" customHeight="1">
      <c r="A12" s="327" t="s">
        <v>557</v>
      </c>
      <c r="B12" s="262">
        <v>43530</v>
      </c>
      <c r="C12" s="263">
        <v>0.77083333333333337</v>
      </c>
      <c r="D12" s="263"/>
      <c r="E12" s="263"/>
      <c r="F12" s="263" t="s">
        <v>605</v>
      </c>
      <c r="G12" s="264" t="s">
        <v>11</v>
      </c>
      <c r="H12" s="265" t="s">
        <v>20</v>
      </c>
      <c r="I12" s="265" t="s">
        <v>525</v>
      </c>
      <c r="J12" s="328"/>
      <c r="K12" s="317"/>
      <c r="L12" s="317">
        <v>6</v>
      </c>
      <c r="M12" s="318">
        <v>2</v>
      </c>
      <c r="N12" s="318">
        <f t="shared" si="0"/>
        <v>12</v>
      </c>
    </row>
    <row r="13" spans="1:19" s="319" customFormat="1" ht="18" customHeight="1">
      <c r="A13" s="325" t="s">
        <v>553</v>
      </c>
      <c r="B13" s="270">
        <v>43532</v>
      </c>
      <c r="C13" s="271">
        <v>0.79166666666666663</v>
      </c>
      <c r="D13" s="271" t="s">
        <v>605</v>
      </c>
      <c r="E13" s="271"/>
      <c r="F13" s="271"/>
      <c r="G13" s="272" t="s">
        <v>9</v>
      </c>
      <c r="H13" s="273" t="s">
        <v>537</v>
      </c>
      <c r="I13" s="273" t="s">
        <v>545</v>
      </c>
      <c r="J13" s="321" t="s">
        <v>340</v>
      </c>
      <c r="K13" s="317"/>
      <c r="L13" s="317">
        <v>26</v>
      </c>
      <c r="M13" s="318">
        <v>2</v>
      </c>
      <c r="N13" s="318">
        <f t="shared" si="0"/>
        <v>52</v>
      </c>
      <c r="P13" s="326"/>
      <c r="Q13" s="326"/>
      <c r="R13" s="326"/>
      <c r="S13" s="326"/>
    </row>
    <row r="14" spans="1:19" s="326" customFormat="1" ht="18" customHeight="1">
      <c r="A14" s="325" t="s">
        <v>553</v>
      </c>
      <c r="B14" s="270">
        <v>43532</v>
      </c>
      <c r="C14" s="271">
        <v>0.84375</v>
      </c>
      <c r="D14" s="271" t="s">
        <v>605</v>
      </c>
      <c r="E14" s="271"/>
      <c r="F14" s="271"/>
      <c r="G14" s="272" t="s">
        <v>13</v>
      </c>
      <c r="H14" s="273" t="s">
        <v>384</v>
      </c>
      <c r="I14" s="273" t="s">
        <v>545</v>
      </c>
      <c r="J14" s="321"/>
      <c r="K14" s="317"/>
      <c r="L14" s="317">
        <v>26</v>
      </c>
      <c r="M14" s="318">
        <v>1</v>
      </c>
      <c r="N14" s="318">
        <f t="shared" si="0"/>
        <v>26</v>
      </c>
      <c r="O14" s="319"/>
      <c r="P14" s="319"/>
      <c r="Q14" s="319"/>
      <c r="R14" s="319"/>
      <c r="S14" s="319"/>
    </row>
    <row r="15" spans="1:19" s="326" customFormat="1" ht="18" customHeight="1">
      <c r="A15" s="327" t="s">
        <v>553</v>
      </c>
      <c r="B15" s="262">
        <v>43546</v>
      </c>
      <c r="C15" s="263">
        <v>0.79166666666666663</v>
      </c>
      <c r="D15" s="263" t="s">
        <v>605</v>
      </c>
      <c r="E15" s="263"/>
      <c r="F15" s="263"/>
      <c r="G15" s="264" t="s">
        <v>11</v>
      </c>
      <c r="H15" s="265" t="s">
        <v>268</v>
      </c>
      <c r="I15" s="265" t="s">
        <v>538</v>
      </c>
      <c r="J15" s="328"/>
      <c r="K15" s="317"/>
      <c r="L15" s="317">
        <v>6</v>
      </c>
      <c r="M15" s="318">
        <v>3</v>
      </c>
      <c r="N15" s="318">
        <f t="shared" si="0"/>
        <v>18</v>
      </c>
      <c r="O15" s="319"/>
      <c r="P15" s="319"/>
      <c r="Q15" s="319"/>
      <c r="R15" s="319"/>
      <c r="S15" s="319"/>
    </row>
    <row r="16" spans="1:19" s="326" customFormat="1" ht="18" customHeight="1">
      <c r="A16" s="325" t="s">
        <v>554</v>
      </c>
      <c r="B16" s="270">
        <v>43549</v>
      </c>
      <c r="C16" s="271">
        <v>0.77083333333333337</v>
      </c>
      <c r="D16" s="271"/>
      <c r="E16" s="271" t="s">
        <v>605</v>
      </c>
      <c r="F16" s="271"/>
      <c r="G16" s="272" t="s">
        <v>9</v>
      </c>
      <c r="H16" s="273" t="s">
        <v>213</v>
      </c>
      <c r="I16" s="273" t="s">
        <v>545</v>
      </c>
      <c r="J16" s="321"/>
      <c r="K16" s="322"/>
      <c r="L16" s="322">
        <v>8</v>
      </c>
      <c r="M16" s="323">
        <v>3</v>
      </c>
      <c r="N16" s="323">
        <f t="shared" si="0"/>
        <v>24</v>
      </c>
      <c r="O16" s="324"/>
      <c r="P16" s="324"/>
      <c r="Q16" s="324"/>
      <c r="R16" s="324"/>
      <c r="S16" s="324"/>
    </row>
    <row r="17" spans="1:19" s="326" customFormat="1" ht="18" customHeight="1">
      <c r="A17" s="325" t="s">
        <v>553</v>
      </c>
      <c r="B17" s="270">
        <v>43553</v>
      </c>
      <c r="C17" s="271">
        <v>0.79166666666666663</v>
      </c>
      <c r="D17" s="271" t="s">
        <v>605</v>
      </c>
      <c r="E17" s="271"/>
      <c r="F17" s="271"/>
      <c r="G17" s="272" t="s">
        <v>9</v>
      </c>
      <c r="H17" s="273" t="s">
        <v>535</v>
      </c>
      <c r="I17" s="273" t="s">
        <v>545</v>
      </c>
      <c r="J17" s="321" t="s">
        <v>536</v>
      </c>
      <c r="K17" s="317"/>
      <c r="L17" s="317">
        <v>26</v>
      </c>
      <c r="M17" s="318">
        <v>2</v>
      </c>
      <c r="N17" s="318">
        <f t="shared" si="0"/>
        <v>52</v>
      </c>
      <c r="O17" s="319"/>
    </row>
    <row r="18" spans="1:19" s="326" customFormat="1" ht="18" customHeight="1">
      <c r="A18" s="327" t="s">
        <v>556</v>
      </c>
      <c r="B18" s="262">
        <v>43554</v>
      </c>
      <c r="C18" s="263">
        <v>0.41666666666666669</v>
      </c>
      <c r="D18" s="263" t="s">
        <v>605</v>
      </c>
      <c r="E18" s="263"/>
      <c r="F18" s="263"/>
      <c r="G18" s="264" t="s">
        <v>13</v>
      </c>
      <c r="H18" s="265"/>
      <c r="I18" s="273" t="s">
        <v>545</v>
      </c>
      <c r="J18" s="328"/>
      <c r="K18" s="317"/>
      <c r="L18" s="317"/>
      <c r="M18" s="318"/>
      <c r="N18" s="318">
        <f t="shared" si="0"/>
        <v>0</v>
      </c>
      <c r="O18" s="319"/>
      <c r="P18" s="319"/>
      <c r="Q18" s="319"/>
      <c r="R18" s="319"/>
      <c r="S18" s="319"/>
    </row>
    <row r="19" spans="1:19" ht="18" customHeight="1">
      <c r="A19" s="233" t="s">
        <v>556</v>
      </c>
      <c r="B19" s="234">
        <v>43561</v>
      </c>
      <c r="C19" s="211">
        <v>0.33333333333333331</v>
      </c>
      <c r="D19" s="211" t="s">
        <v>605</v>
      </c>
      <c r="E19" s="211"/>
      <c r="F19" s="211"/>
      <c r="G19" s="214" t="s">
        <v>12</v>
      </c>
      <c r="H19" s="212" t="s">
        <v>520</v>
      </c>
      <c r="I19" s="212" t="s">
        <v>545</v>
      </c>
      <c r="J19" s="231" t="s">
        <v>531</v>
      </c>
      <c r="K19" s="96"/>
      <c r="L19" s="92">
        <v>18</v>
      </c>
      <c r="M19" s="71">
        <v>8</v>
      </c>
      <c r="N19" s="71">
        <f t="shared" si="0"/>
        <v>144</v>
      </c>
    </row>
    <row r="20" spans="1:19" ht="18" customHeight="1">
      <c r="A20" s="233" t="s">
        <v>556</v>
      </c>
      <c r="B20" s="234">
        <v>43568</v>
      </c>
      <c r="C20" s="215">
        <v>0.35416666666666669</v>
      </c>
      <c r="D20" s="215"/>
      <c r="E20" s="215"/>
      <c r="F20" s="215" t="s">
        <v>605</v>
      </c>
      <c r="G20" s="218" t="s">
        <v>330</v>
      </c>
      <c r="H20" s="216" t="s">
        <v>271</v>
      </c>
      <c r="I20" s="216" t="s">
        <v>547</v>
      </c>
      <c r="J20" s="235"/>
      <c r="K20" s="96"/>
      <c r="L20" s="92">
        <v>2</v>
      </c>
      <c r="M20" s="71">
        <v>2</v>
      </c>
      <c r="N20" s="71">
        <f t="shared" si="0"/>
        <v>4</v>
      </c>
    </row>
    <row r="21" spans="1:19" s="176" customFormat="1" ht="18" customHeight="1">
      <c r="A21" s="232" t="s">
        <v>554</v>
      </c>
      <c r="B21" s="230">
        <v>43584</v>
      </c>
      <c r="C21" s="211">
        <v>0.77083333333333337</v>
      </c>
      <c r="D21" s="211"/>
      <c r="E21" s="211" t="s">
        <v>605</v>
      </c>
      <c r="F21" s="211"/>
      <c r="G21" s="214" t="s">
        <v>9</v>
      </c>
      <c r="H21" s="212" t="s">
        <v>213</v>
      </c>
      <c r="I21" s="212" t="s">
        <v>545</v>
      </c>
      <c r="J21" s="231"/>
      <c r="K21" s="209"/>
      <c r="L21" s="210">
        <v>8</v>
      </c>
      <c r="M21" s="207">
        <v>3</v>
      </c>
      <c r="N21" s="207">
        <f t="shared" si="0"/>
        <v>24</v>
      </c>
      <c r="O21" s="208"/>
      <c r="P21" s="208"/>
      <c r="Q21" s="208"/>
      <c r="R21" s="208"/>
      <c r="S21" s="208"/>
    </row>
    <row r="22" spans="1:19" s="176" customFormat="1" ht="18" customHeight="1">
      <c r="A22" s="232" t="s">
        <v>555</v>
      </c>
      <c r="B22" s="230">
        <v>43585</v>
      </c>
      <c r="C22" s="211">
        <v>0.75</v>
      </c>
      <c r="D22" s="211" t="s">
        <v>605</v>
      </c>
      <c r="E22" s="211"/>
      <c r="F22" s="211"/>
      <c r="G22" s="214" t="s">
        <v>13</v>
      </c>
      <c r="H22" s="212" t="s">
        <v>408</v>
      </c>
      <c r="I22" s="212" t="s">
        <v>545</v>
      </c>
      <c r="J22" s="231"/>
      <c r="K22" s="209"/>
      <c r="L22" s="210"/>
      <c r="M22" s="207"/>
      <c r="N22" s="207">
        <f t="shared" si="0"/>
        <v>0</v>
      </c>
      <c r="O22" s="208"/>
      <c r="P22" s="208"/>
      <c r="Q22" s="208"/>
      <c r="R22" s="208"/>
      <c r="S22" s="208"/>
    </row>
    <row r="23" spans="1:19" s="326" customFormat="1" ht="18" customHeight="1">
      <c r="A23" s="325" t="s">
        <v>558</v>
      </c>
      <c r="B23" s="270">
        <v>43590</v>
      </c>
      <c r="C23" s="271">
        <v>0.3125</v>
      </c>
      <c r="D23" s="271" t="s">
        <v>605</v>
      </c>
      <c r="E23" s="271"/>
      <c r="F23" s="271"/>
      <c r="G23" s="272" t="s">
        <v>9</v>
      </c>
      <c r="H23" s="273" t="s">
        <v>392</v>
      </c>
      <c r="I23" s="273" t="s">
        <v>545</v>
      </c>
      <c r="J23" s="321" t="s">
        <v>445</v>
      </c>
      <c r="K23" s="317"/>
      <c r="L23" s="317">
        <v>26</v>
      </c>
      <c r="M23" s="318">
        <v>2</v>
      </c>
      <c r="N23" s="318">
        <f t="shared" si="0"/>
        <v>52</v>
      </c>
      <c r="O23" s="319"/>
      <c r="P23" s="319"/>
      <c r="Q23" s="319"/>
      <c r="R23" s="319"/>
      <c r="S23" s="319"/>
    </row>
    <row r="24" spans="1:19" s="319" customFormat="1" ht="18" customHeight="1">
      <c r="A24" s="327" t="s">
        <v>555</v>
      </c>
      <c r="B24" s="262">
        <v>43599</v>
      </c>
      <c r="C24" s="263">
        <v>0.77083333333333337</v>
      </c>
      <c r="D24" s="263"/>
      <c r="E24" s="263"/>
      <c r="F24" s="263" t="s">
        <v>605</v>
      </c>
      <c r="G24" s="264" t="s">
        <v>328</v>
      </c>
      <c r="H24" s="265" t="s">
        <v>51</v>
      </c>
      <c r="I24" s="265" t="s">
        <v>548</v>
      </c>
      <c r="J24" s="328"/>
      <c r="K24" s="317"/>
      <c r="L24" s="317">
        <v>2</v>
      </c>
      <c r="M24" s="318">
        <v>2</v>
      </c>
      <c r="N24" s="318">
        <f t="shared" si="0"/>
        <v>4</v>
      </c>
    </row>
    <row r="25" spans="1:19" s="326" customFormat="1" ht="18" customHeight="1">
      <c r="A25" s="325" t="s">
        <v>558</v>
      </c>
      <c r="B25" s="270">
        <v>43604</v>
      </c>
      <c r="C25" s="271">
        <v>0.3125</v>
      </c>
      <c r="D25" s="271" t="s">
        <v>605</v>
      </c>
      <c r="E25" s="271"/>
      <c r="F25" s="271"/>
      <c r="G25" s="272" t="s">
        <v>9</v>
      </c>
      <c r="H25" s="273" t="s">
        <v>539</v>
      </c>
      <c r="I25" s="273" t="s">
        <v>545</v>
      </c>
      <c r="J25" s="321" t="s">
        <v>292</v>
      </c>
      <c r="K25" s="317"/>
      <c r="L25" s="317">
        <v>26</v>
      </c>
      <c r="M25" s="318">
        <v>2</v>
      </c>
      <c r="N25" s="318">
        <f t="shared" si="0"/>
        <v>52</v>
      </c>
      <c r="O25" s="319"/>
      <c r="P25" s="319"/>
      <c r="Q25" s="319"/>
      <c r="R25" s="319"/>
      <c r="S25" s="319"/>
    </row>
    <row r="26" spans="1:19" s="319" customFormat="1" ht="18" customHeight="1">
      <c r="A26" s="327" t="s">
        <v>555</v>
      </c>
      <c r="B26" s="262">
        <v>43606</v>
      </c>
      <c r="C26" s="263">
        <v>0.41666666666666669</v>
      </c>
      <c r="D26" s="263"/>
      <c r="E26" s="263"/>
      <c r="F26" s="263" t="s">
        <v>605</v>
      </c>
      <c r="G26" s="264" t="s">
        <v>11</v>
      </c>
      <c r="H26" s="265" t="s">
        <v>306</v>
      </c>
      <c r="I26" s="273" t="s">
        <v>545</v>
      </c>
      <c r="J26" s="328"/>
      <c r="K26" s="317"/>
      <c r="L26" s="317">
        <v>3</v>
      </c>
      <c r="M26" s="318">
        <v>6</v>
      </c>
      <c r="N26" s="318">
        <f t="shared" si="0"/>
        <v>18</v>
      </c>
    </row>
    <row r="27" spans="1:19" s="319" customFormat="1" ht="18" customHeight="1">
      <c r="A27" s="327" t="s">
        <v>553</v>
      </c>
      <c r="B27" s="262">
        <v>43609</v>
      </c>
      <c r="C27" s="263">
        <v>0.79166666666666663</v>
      </c>
      <c r="D27" s="263"/>
      <c r="E27" s="263"/>
      <c r="F27" s="263" t="s">
        <v>605</v>
      </c>
      <c r="G27" s="264" t="s">
        <v>9</v>
      </c>
      <c r="H27" s="265" t="s">
        <v>211</v>
      </c>
      <c r="I27" s="265" t="s">
        <v>526</v>
      </c>
      <c r="J27" s="328"/>
      <c r="K27" s="317"/>
      <c r="L27" s="317">
        <v>8</v>
      </c>
      <c r="M27" s="318">
        <v>3</v>
      </c>
      <c r="N27" s="318">
        <f t="shared" si="0"/>
        <v>24</v>
      </c>
    </row>
    <row r="28" spans="1:19" s="326" customFormat="1" ht="18" customHeight="1">
      <c r="A28" s="327" t="s">
        <v>558</v>
      </c>
      <c r="B28" s="262">
        <v>43604</v>
      </c>
      <c r="C28" s="263">
        <v>0.375</v>
      </c>
      <c r="D28" s="263"/>
      <c r="E28" s="263"/>
      <c r="F28" s="263" t="s">
        <v>605</v>
      </c>
      <c r="G28" s="264" t="s">
        <v>166</v>
      </c>
      <c r="H28" s="265" t="s">
        <v>32</v>
      </c>
      <c r="I28" s="265" t="s">
        <v>322</v>
      </c>
      <c r="J28" s="328"/>
      <c r="K28" s="317"/>
      <c r="L28" s="317">
        <v>4</v>
      </c>
      <c r="M28" s="318">
        <v>3</v>
      </c>
      <c r="N28" s="318">
        <f t="shared" si="0"/>
        <v>12</v>
      </c>
      <c r="O28" s="319"/>
      <c r="P28" s="319"/>
      <c r="Q28" s="319"/>
      <c r="R28" s="319"/>
      <c r="S28" s="319"/>
    </row>
    <row r="29" spans="1:19" s="319" customFormat="1" ht="18" customHeight="1">
      <c r="A29" s="325" t="s">
        <v>554</v>
      </c>
      <c r="B29" s="270">
        <v>43612</v>
      </c>
      <c r="C29" s="271">
        <v>0.77083333333333337</v>
      </c>
      <c r="D29" s="271"/>
      <c r="E29" s="271" t="s">
        <v>605</v>
      </c>
      <c r="F29" s="271"/>
      <c r="G29" s="272" t="s">
        <v>9</v>
      </c>
      <c r="H29" s="273" t="s">
        <v>213</v>
      </c>
      <c r="I29" s="265" t="s">
        <v>545</v>
      </c>
      <c r="J29" s="321"/>
      <c r="K29" s="322"/>
      <c r="L29" s="322">
        <v>8</v>
      </c>
      <c r="M29" s="323">
        <v>3</v>
      </c>
      <c r="N29" s="323">
        <f t="shared" si="0"/>
        <v>24</v>
      </c>
      <c r="O29" s="324"/>
      <c r="P29" s="324"/>
      <c r="Q29" s="324"/>
      <c r="R29" s="324"/>
      <c r="S29" s="324"/>
    </row>
    <row r="30" spans="1:19" ht="18" customHeight="1">
      <c r="A30" s="232" t="s">
        <v>558</v>
      </c>
      <c r="B30" s="230">
        <v>43618</v>
      </c>
      <c r="C30" s="211">
        <v>0.58333333333333337</v>
      </c>
      <c r="D30" s="211" t="s">
        <v>605</v>
      </c>
      <c r="E30" s="211"/>
      <c r="F30" s="211"/>
      <c r="G30" s="214" t="s">
        <v>9</v>
      </c>
      <c r="H30" s="212" t="s">
        <v>517</v>
      </c>
      <c r="I30" s="212" t="s">
        <v>518</v>
      </c>
      <c r="J30" s="231" t="s">
        <v>80</v>
      </c>
      <c r="K30" s="96"/>
      <c r="L30" s="92">
        <v>26</v>
      </c>
      <c r="M30" s="71">
        <v>3</v>
      </c>
      <c r="N30" s="71">
        <f t="shared" si="0"/>
        <v>78</v>
      </c>
    </row>
    <row r="31" spans="1:19" ht="18" customHeight="1">
      <c r="A31" s="236"/>
      <c r="B31" s="237">
        <v>43619</v>
      </c>
      <c r="C31" s="215"/>
      <c r="D31" s="215" t="s">
        <v>605</v>
      </c>
      <c r="E31" s="215"/>
      <c r="F31" s="215"/>
      <c r="G31" s="218" t="s">
        <v>10</v>
      </c>
      <c r="H31" s="216" t="s">
        <v>498</v>
      </c>
      <c r="I31" s="216" t="s">
        <v>199</v>
      </c>
      <c r="J31" s="235"/>
      <c r="K31" s="96"/>
      <c r="L31" s="92">
        <v>20</v>
      </c>
      <c r="M31" s="71">
        <v>3</v>
      </c>
      <c r="N31" s="71">
        <f t="shared" si="0"/>
        <v>60</v>
      </c>
    </row>
    <row r="32" spans="1:19" ht="18" customHeight="1">
      <c r="A32" s="233" t="s">
        <v>556</v>
      </c>
      <c r="B32" s="234">
        <v>43631</v>
      </c>
      <c r="C32" s="215">
        <v>0.70833333333333337</v>
      </c>
      <c r="D32" s="215" t="s">
        <v>605</v>
      </c>
      <c r="E32" s="215"/>
      <c r="F32" s="215"/>
      <c r="G32" s="218" t="s">
        <v>13</v>
      </c>
      <c r="H32" s="216" t="s">
        <v>36</v>
      </c>
      <c r="I32" s="216" t="s">
        <v>545</v>
      </c>
      <c r="J32" s="235"/>
      <c r="K32" s="96"/>
      <c r="L32" s="92">
        <v>26</v>
      </c>
      <c r="M32" s="71">
        <v>1</v>
      </c>
      <c r="N32" s="71">
        <f t="shared" si="0"/>
        <v>26</v>
      </c>
    </row>
    <row r="33" spans="1:19" ht="18" customHeight="1">
      <c r="A33" s="232" t="s">
        <v>554</v>
      </c>
      <c r="B33" s="230">
        <v>43640</v>
      </c>
      <c r="C33" s="211">
        <v>0.79166666666666663</v>
      </c>
      <c r="D33" s="211" t="s">
        <v>605</v>
      </c>
      <c r="E33" s="211"/>
      <c r="F33" s="211"/>
      <c r="G33" s="214" t="s">
        <v>9</v>
      </c>
      <c r="H33" s="212" t="s">
        <v>130</v>
      </c>
      <c r="I33" s="212" t="s">
        <v>74</v>
      </c>
      <c r="J33" s="231"/>
      <c r="K33" s="96"/>
      <c r="L33" s="92">
        <v>26</v>
      </c>
      <c r="M33" s="71">
        <v>2</v>
      </c>
      <c r="N33" s="71">
        <f t="shared" si="0"/>
        <v>52</v>
      </c>
      <c r="P33" s="176"/>
      <c r="Q33" s="176"/>
      <c r="R33" s="176"/>
      <c r="S33" s="176"/>
    </row>
    <row r="34" spans="1:19" ht="18" customHeight="1">
      <c r="A34" s="232" t="s">
        <v>559</v>
      </c>
      <c r="B34" s="230">
        <v>43643</v>
      </c>
      <c r="C34" s="211">
        <v>0.35416666666666669</v>
      </c>
      <c r="D34" s="211"/>
      <c r="E34" s="211"/>
      <c r="F34" s="211" t="s">
        <v>605</v>
      </c>
      <c r="G34" s="214" t="s">
        <v>12</v>
      </c>
      <c r="H34" s="212" t="s">
        <v>487</v>
      </c>
      <c r="I34" s="212" t="s">
        <v>193</v>
      </c>
      <c r="J34" s="231" t="s">
        <v>452</v>
      </c>
      <c r="K34" s="96"/>
      <c r="L34" s="92">
        <v>2</v>
      </c>
      <c r="M34" s="71">
        <v>80</v>
      </c>
      <c r="N34" s="71">
        <f t="shared" si="0"/>
        <v>160</v>
      </c>
      <c r="O34" s="176"/>
    </row>
    <row r="35" spans="1:19" s="208" customFormat="1" ht="18" customHeight="1">
      <c r="A35" s="233" t="s">
        <v>556</v>
      </c>
      <c r="B35" s="234">
        <v>43645</v>
      </c>
      <c r="C35" s="215">
        <v>0.52083333333333337</v>
      </c>
      <c r="D35" s="215"/>
      <c r="E35" s="215"/>
      <c r="F35" s="215" t="s">
        <v>605</v>
      </c>
      <c r="G35" s="218" t="s">
        <v>330</v>
      </c>
      <c r="H35" s="216" t="s">
        <v>272</v>
      </c>
      <c r="I35" s="216" t="s">
        <v>527</v>
      </c>
      <c r="J35" s="235"/>
      <c r="K35" s="96"/>
      <c r="L35" s="92">
        <v>2</v>
      </c>
      <c r="M35" s="71">
        <v>2</v>
      </c>
      <c r="N35" s="71">
        <f t="shared" si="0"/>
        <v>4</v>
      </c>
      <c r="O35" s="33"/>
      <c r="P35" s="33"/>
      <c r="Q35" s="33"/>
      <c r="R35" s="33"/>
      <c r="S35" s="33"/>
    </row>
    <row r="36" spans="1:19" s="319" customFormat="1" ht="18" customHeight="1">
      <c r="A36" s="327" t="s">
        <v>558</v>
      </c>
      <c r="B36" s="262">
        <v>43653</v>
      </c>
      <c r="C36" s="263">
        <v>0.45833333333333331</v>
      </c>
      <c r="D36" s="263"/>
      <c r="E36" s="263"/>
      <c r="F36" s="263" t="s">
        <v>605</v>
      </c>
      <c r="G36" s="264" t="s">
        <v>10</v>
      </c>
      <c r="H36" s="265" t="s">
        <v>198</v>
      </c>
      <c r="I36" s="265" t="s">
        <v>545</v>
      </c>
      <c r="J36" s="328"/>
      <c r="K36" s="317"/>
      <c r="L36" s="322">
        <v>8</v>
      </c>
      <c r="M36" s="323">
        <v>3</v>
      </c>
      <c r="N36" s="323">
        <f t="shared" si="0"/>
        <v>24</v>
      </c>
    </row>
    <row r="37" spans="1:19" s="319" customFormat="1" ht="18" customHeight="1">
      <c r="A37" s="325" t="s">
        <v>554</v>
      </c>
      <c r="B37" s="270">
        <v>43654</v>
      </c>
      <c r="C37" s="271">
        <v>0.79166666666666663</v>
      </c>
      <c r="D37" s="271" t="s">
        <v>605</v>
      </c>
      <c r="E37" s="271"/>
      <c r="F37" s="271"/>
      <c r="G37" s="272" t="s">
        <v>9</v>
      </c>
      <c r="H37" s="273" t="s">
        <v>516</v>
      </c>
      <c r="I37" s="273" t="s">
        <v>195</v>
      </c>
      <c r="J37" s="321" t="s">
        <v>80</v>
      </c>
      <c r="K37" s="317"/>
      <c r="L37" s="317">
        <v>26</v>
      </c>
      <c r="M37" s="318">
        <v>2</v>
      </c>
      <c r="N37" s="318">
        <f t="shared" ref="N37:N60" si="1">SUM(L37*M37)</f>
        <v>52</v>
      </c>
      <c r="O37" s="326"/>
      <c r="P37" s="326"/>
      <c r="Q37" s="326"/>
      <c r="R37" s="326"/>
      <c r="S37" s="326"/>
    </row>
    <row r="38" spans="1:19" s="319" customFormat="1" ht="18" customHeight="1">
      <c r="A38" s="325" t="s">
        <v>554</v>
      </c>
      <c r="B38" s="270">
        <v>43668</v>
      </c>
      <c r="C38" s="271">
        <v>0.79166666666666663</v>
      </c>
      <c r="D38" s="271" t="s">
        <v>605</v>
      </c>
      <c r="E38" s="271"/>
      <c r="F38" s="271"/>
      <c r="G38" s="272" t="s">
        <v>9</v>
      </c>
      <c r="H38" s="273" t="s">
        <v>540</v>
      </c>
      <c r="I38" s="273" t="s">
        <v>74</v>
      </c>
      <c r="J38" s="321" t="s">
        <v>87</v>
      </c>
      <c r="K38" s="317"/>
      <c r="L38" s="317">
        <v>26</v>
      </c>
      <c r="M38" s="318">
        <v>3</v>
      </c>
      <c r="N38" s="318">
        <f t="shared" si="1"/>
        <v>78</v>
      </c>
    </row>
    <row r="39" spans="1:19" s="319" customFormat="1" ht="18" customHeight="1">
      <c r="A39" s="325" t="s">
        <v>554</v>
      </c>
      <c r="B39" s="270">
        <v>43675</v>
      </c>
      <c r="C39" s="271">
        <v>0.77083333333333337</v>
      </c>
      <c r="D39" s="271"/>
      <c r="E39" s="271" t="s">
        <v>605</v>
      </c>
      <c r="F39" s="271"/>
      <c r="G39" s="272" t="s">
        <v>9</v>
      </c>
      <c r="H39" s="273" t="s">
        <v>213</v>
      </c>
      <c r="I39" s="273" t="s">
        <v>545</v>
      </c>
      <c r="J39" s="321"/>
      <c r="K39" s="322"/>
      <c r="L39" s="322">
        <v>8</v>
      </c>
      <c r="M39" s="323">
        <v>3</v>
      </c>
      <c r="N39" s="323">
        <f t="shared" si="1"/>
        <v>24</v>
      </c>
      <c r="O39" s="324"/>
      <c r="P39" s="324"/>
      <c r="Q39" s="324"/>
      <c r="R39" s="324"/>
      <c r="S39" s="324"/>
    </row>
    <row r="40" spans="1:19" s="176" customFormat="1" ht="18" customHeight="1">
      <c r="A40" s="232" t="s">
        <v>554</v>
      </c>
      <c r="B40" s="230">
        <v>43689</v>
      </c>
      <c r="C40" s="211">
        <v>0.79166666666666663</v>
      </c>
      <c r="D40" s="211" t="s">
        <v>605</v>
      </c>
      <c r="E40" s="211"/>
      <c r="F40" s="211"/>
      <c r="G40" s="214" t="s">
        <v>9</v>
      </c>
      <c r="H40" s="212" t="s">
        <v>542</v>
      </c>
      <c r="I40" s="212" t="s">
        <v>74</v>
      </c>
      <c r="J40" s="231" t="s">
        <v>223</v>
      </c>
      <c r="K40" s="209"/>
      <c r="L40" s="210">
        <v>26</v>
      </c>
      <c r="M40" s="207">
        <v>3</v>
      </c>
      <c r="N40" s="207">
        <f t="shared" si="1"/>
        <v>78</v>
      </c>
      <c r="O40" s="208"/>
      <c r="P40" s="208"/>
      <c r="Q40" s="208"/>
      <c r="R40" s="208"/>
      <c r="S40" s="208"/>
    </row>
    <row r="41" spans="1:19" ht="18" customHeight="1">
      <c r="A41" s="232" t="s">
        <v>556</v>
      </c>
      <c r="B41" s="230">
        <v>43694</v>
      </c>
      <c r="C41" s="211">
        <v>0.33333333333333331</v>
      </c>
      <c r="D41" s="211"/>
      <c r="E41" s="211"/>
      <c r="F41" s="211" t="s">
        <v>605</v>
      </c>
      <c r="G41" s="214" t="s">
        <v>12</v>
      </c>
      <c r="H41" s="212" t="s">
        <v>27</v>
      </c>
      <c r="I41" s="212" t="s">
        <v>453</v>
      </c>
      <c r="J41" s="231" t="s">
        <v>501</v>
      </c>
      <c r="K41" s="96"/>
      <c r="L41" s="92">
        <v>1</v>
      </c>
      <c r="M41" s="71">
        <v>32</v>
      </c>
      <c r="N41" s="71">
        <f t="shared" si="1"/>
        <v>32</v>
      </c>
    </row>
    <row r="42" spans="1:19" ht="18" customHeight="1">
      <c r="A42" s="232" t="s">
        <v>556</v>
      </c>
      <c r="B42" s="230">
        <v>43694</v>
      </c>
      <c r="C42" s="211">
        <v>0.375</v>
      </c>
      <c r="D42" s="211"/>
      <c r="E42" s="211"/>
      <c r="F42" s="211" t="s">
        <v>605</v>
      </c>
      <c r="G42" s="214" t="s">
        <v>10</v>
      </c>
      <c r="H42" s="212" t="s">
        <v>521</v>
      </c>
      <c r="I42" s="212" t="s">
        <v>548</v>
      </c>
      <c r="J42" s="231"/>
      <c r="K42" s="209"/>
      <c r="L42" s="210">
        <v>15</v>
      </c>
      <c r="M42" s="207">
        <v>3</v>
      </c>
      <c r="N42" s="207">
        <f t="shared" si="1"/>
        <v>45</v>
      </c>
      <c r="O42" s="208"/>
      <c r="P42" s="208"/>
      <c r="Q42" s="208"/>
      <c r="R42" s="208"/>
      <c r="S42" s="208"/>
    </row>
    <row r="43" spans="1:19" ht="18" customHeight="1">
      <c r="A43" s="232" t="s">
        <v>558</v>
      </c>
      <c r="B43" s="230">
        <v>43702</v>
      </c>
      <c r="C43" s="211">
        <v>0.3125</v>
      </c>
      <c r="D43" s="211" t="s">
        <v>605</v>
      </c>
      <c r="E43" s="211"/>
      <c r="F43" s="211"/>
      <c r="G43" s="214" t="s">
        <v>9</v>
      </c>
      <c r="H43" s="212" t="s">
        <v>550</v>
      </c>
      <c r="I43" s="212" t="s">
        <v>551</v>
      </c>
      <c r="J43" s="231"/>
      <c r="K43" s="96"/>
      <c r="L43" s="92">
        <v>26</v>
      </c>
      <c r="M43" s="71">
        <v>3</v>
      </c>
      <c r="N43" s="71">
        <f t="shared" si="1"/>
        <v>78</v>
      </c>
    </row>
    <row r="44" spans="1:19" ht="18" customHeight="1">
      <c r="A44" s="232" t="s">
        <v>554</v>
      </c>
      <c r="B44" s="230">
        <v>43703</v>
      </c>
      <c r="C44" s="211">
        <v>0.77083333333333337</v>
      </c>
      <c r="D44" s="211"/>
      <c r="E44" s="211" t="s">
        <v>605</v>
      </c>
      <c r="F44" s="211"/>
      <c r="G44" s="214" t="s">
        <v>9</v>
      </c>
      <c r="H44" s="212" t="s">
        <v>213</v>
      </c>
      <c r="I44" s="212" t="s">
        <v>545</v>
      </c>
      <c r="J44" s="231"/>
      <c r="K44" s="209"/>
      <c r="L44" s="210">
        <v>8</v>
      </c>
      <c r="M44" s="207">
        <v>3</v>
      </c>
      <c r="N44" s="207">
        <f t="shared" si="1"/>
        <v>24</v>
      </c>
      <c r="O44" s="208"/>
      <c r="P44" s="208"/>
      <c r="Q44" s="208"/>
      <c r="R44" s="208"/>
      <c r="S44" s="208"/>
    </row>
    <row r="45" spans="1:19" s="319" customFormat="1" ht="18" customHeight="1">
      <c r="A45" s="325" t="s">
        <v>558</v>
      </c>
      <c r="B45" s="270">
        <v>43709</v>
      </c>
      <c r="C45" s="271">
        <v>0.41666666666666669</v>
      </c>
      <c r="D45" s="271"/>
      <c r="E45" s="271"/>
      <c r="F45" s="271" t="s">
        <v>605</v>
      </c>
      <c r="G45" s="272" t="s">
        <v>11</v>
      </c>
      <c r="H45" s="273" t="s">
        <v>156</v>
      </c>
      <c r="I45" s="273"/>
      <c r="J45" s="321"/>
      <c r="K45" s="322"/>
      <c r="L45" s="322">
        <v>0</v>
      </c>
      <c r="M45" s="323">
        <v>18</v>
      </c>
      <c r="N45" s="323">
        <f t="shared" si="1"/>
        <v>0</v>
      </c>
      <c r="O45" s="324"/>
      <c r="P45" s="324"/>
      <c r="Q45" s="324"/>
      <c r="R45" s="324"/>
      <c r="S45" s="324"/>
    </row>
    <row r="46" spans="1:19" s="319" customFormat="1" ht="18" customHeight="1">
      <c r="A46" s="325" t="s">
        <v>556</v>
      </c>
      <c r="B46" s="270">
        <v>43715</v>
      </c>
      <c r="C46" s="271">
        <v>0.75</v>
      </c>
      <c r="D46" s="271"/>
      <c r="E46" s="271"/>
      <c r="F46" s="271" t="s">
        <v>605</v>
      </c>
      <c r="G46" s="272" t="s">
        <v>13</v>
      </c>
      <c r="H46" s="273" t="s">
        <v>43</v>
      </c>
      <c r="I46" s="273" t="s">
        <v>549</v>
      </c>
      <c r="J46" s="321"/>
      <c r="K46" s="322"/>
      <c r="L46" s="322">
        <v>1</v>
      </c>
      <c r="M46" s="323">
        <v>2</v>
      </c>
      <c r="N46" s="323">
        <f t="shared" si="1"/>
        <v>2</v>
      </c>
      <c r="O46" s="324"/>
      <c r="P46" s="324"/>
      <c r="Q46" s="324"/>
      <c r="R46" s="324"/>
      <c r="S46" s="324"/>
    </row>
    <row r="47" spans="1:19" s="319" customFormat="1" ht="18" customHeight="1">
      <c r="A47" s="325" t="s">
        <v>554</v>
      </c>
      <c r="B47" s="270">
        <v>43717</v>
      </c>
      <c r="C47" s="271">
        <v>0.79166666666666663</v>
      </c>
      <c r="D47" s="271"/>
      <c r="E47" s="271"/>
      <c r="F47" s="271" t="s">
        <v>605</v>
      </c>
      <c r="G47" s="272" t="s">
        <v>9</v>
      </c>
      <c r="H47" s="273" t="s">
        <v>290</v>
      </c>
      <c r="I47" s="273" t="s">
        <v>74</v>
      </c>
      <c r="J47" s="321" t="s">
        <v>224</v>
      </c>
      <c r="K47" s="322"/>
      <c r="L47" s="322">
        <v>26</v>
      </c>
      <c r="M47" s="323">
        <v>3</v>
      </c>
      <c r="N47" s="323">
        <f t="shared" si="1"/>
        <v>78</v>
      </c>
      <c r="O47" s="324"/>
      <c r="P47" s="324"/>
      <c r="Q47" s="324"/>
      <c r="R47" s="324"/>
      <c r="S47" s="324"/>
    </row>
    <row r="48" spans="1:19" s="326" customFormat="1" ht="18" customHeight="1">
      <c r="A48" s="327" t="s">
        <v>555</v>
      </c>
      <c r="B48" s="262">
        <v>43718</v>
      </c>
      <c r="C48" s="263">
        <v>0.77083333333333337</v>
      </c>
      <c r="D48" s="263"/>
      <c r="E48" s="263"/>
      <c r="F48" s="263" t="s">
        <v>605</v>
      </c>
      <c r="G48" s="264" t="s">
        <v>328</v>
      </c>
      <c r="H48" s="265" t="s">
        <v>51</v>
      </c>
      <c r="I48" s="265" t="s">
        <v>547</v>
      </c>
      <c r="J48" s="328"/>
      <c r="K48" s="317"/>
      <c r="L48" s="317">
        <v>2</v>
      </c>
      <c r="M48" s="318">
        <v>2</v>
      </c>
      <c r="N48" s="318">
        <f t="shared" si="1"/>
        <v>4</v>
      </c>
      <c r="O48" s="319"/>
      <c r="P48" s="319"/>
      <c r="Q48" s="319"/>
      <c r="R48" s="319"/>
      <c r="S48" s="319"/>
    </row>
    <row r="49" spans="1:19" s="319" customFormat="1" ht="18" customHeight="1">
      <c r="A49" s="327" t="s">
        <v>559</v>
      </c>
      <c r="B49" s="262">
        <v>43727</v>
      </c>
      <c r="C49" s="263">
        <v>0.20833333333333334</v>
      </c>
      <c r="D49" s="263" t="s">
        <v>605</v>
      </c>
      <c r="E49" s="263"/>
      <c r="F49" s="263"/>
      <c r="G49" s="264" t="s">
        <v>13</v>
      </c>
      <c r="H49" s="265" t="s">
        <v>528</v>
      </c>
      <c r="I49" s="265" t="s">
        <v>529</v>
      </c>
      <c r="J49" s="328"/>
      <c r="K49" s="317"/>
      <c r="L49" s="317">
        <v>36</v>
      </c>
      <c r="M49" s="318">
        <v>2</v>
      </c>
      <c r="N49" s="318">
        <f t="shared" si="1"/>
        <v>72</v>
      </c>
    </row>
    <row r="50" spans="1:19" s="319" customFormat="1" ht="18" customHeight="1">
      <c r="A50" s="327" t="s">
        <v>553</v>
      </c>
      <c r="B50" s="262">
        <v>43728</v>
      </c>
      <c r="C50" s="263">
        <v>0.75</v>
      </c>
      <c r="D50" s="263"/>
      <c r="E50" s="263"/>
      <c r="F50" s="263" t="s">
        <v>605</v>
      </c>
      <c r="G50" s="264" t="s">
        <v>10</v>
      </c>
      <c r="H50" s="265" t="s">
        <v>276</v>
      </c>
      <c r="I50" s="265" t="s">
        <v>523</v>
      </c>
      <c r="J50" s="328"/>
      <c r="K50" s="317"/>
      <c r="L50" s="317">
        <v>2</v>
      </c>
      <c r="M50" s="318">
        <v>2</v>
      </c>
      <c r="N50" s="318">
        <f t="shared" si="1"/>
        <v>4</v>
      </c>
    </row>
    <row r="51" spans="1:19" s="329" customFormat="1" ht="18" customHeight="1">
      <c r="A51" s="325" t="s">
        <v>554</v>
      </c>
      <c r="B51" s="270">
        <v>43731</v>
      </c>
      <c r="C51" s="271">
        <v>0.77083333333333337</v>
      </c>
      <c r="D51" s="271"/>
      <c r="E51" s="271" t="s">
        <v>605</v>
      </c>
      <c r="F51" s="271"/>
      <c r="G51" s="272" t="s">
        <v>9</v>
      </c>
      <c r="H51" s="273" t="s">
        <v>213</v>
      </c>
      <c r="I51" s="273" t="s">
        <v>545</v>
      </c>
      <c r="J51" s="321"/>
      <c r="K51" s="322"/>
      <c r="L51" s="322">
        <v>8</v>
      </c>
      <c r="M51" s="323">
        <v>3</v>
      </c>
      <c r="N51" s="323">
        <f t="shared" si="1"/>
        <v>24</v>
      </c>
      <c r="O51" s="324"/>
      <c r="P51" s="324"/>
      <c r="Q51" s="324"/>
      <c r="R51" s="324"/>
      <c r="S51" s="324"/>
    </row>
    <row r="52" spans="1:19" s="326" customFormat="1" ht="18" customHeight="1">
      <c r="A52" s="327" t="s">
        <v>553</v>
      </c>
      <c r="B52" s="262">
        <v>43735</v>
      </c>
      <c r="C52" s="263">
        <v>0.75</v>
      </c>
      <c r="D52" s="263" t="s">
        <v>605</v>
      </c>
      <c r="E52" s="263"/>
      <c r="F52" s="263"/>
      <c r="G52" s="264" t="s">
        <v>10</v>
      </c>
      <c r="H52" s="265" t="s">
        <v>522</v>
      </c>
      <c r="I52" s="265" t="s">
        <v>423</v>
      </c>
      <c r="J52" s="328"/>
      <c r="K52" s="317"/>
      <c r="L52" s="317">
        <v>22</v>
      </c>
      <c r="M52" s="318">
        <v>3</v>
      </c>
      <c r="N52" s="318">
        <f t="shared" si="1"/>
        <v>66</v>
      </c>
      <c r="O52" s="319"/>
      <c r="P52" s="319"/>
      <c r="Q52" s="319"/>
      <c r="R52" s="319"/>
      <c r="S52" s="319"/>
    </row>
    <row r="53" spans="1:19" ht="18" customHeight="1">
      <c r="A53" s="233" t="s">
        <v>557</v>
      </c>
      <c r="B53" s="234">
        <v>43740</v>
      </c>
      <c r="C53" s="215">
        <v>0.5</v>
      </c>
      <c r="D53" s="215" t="s">
        <v>605</v>
      </c>
      <c r="E53" s="215"/>
      <c r="F53" s="215"/>
      <c r="G53" s="218" t="s">
        <v>13</v>
      </c>
      <c r="H53" s="216" t="s">
        <v>201</v>
      </c>
      <c r="I53" s="216" t="s">
        <v>545</v>
      </c>
      <c r="J53" s="235"/>
      <c r="K53" s="96"/>
      <c r="L53" s="92"/>
      <c r="M53" s="71"/>
      <c r="N53" s="71">
        <f t="shared" si="1"/>
        <v>0</v>
      </c>
    </row>
    <row r="54" spans="1:19" ht="18" customHeight="1">
      <c r="A54" s="233" t="s">
        <v>556</v>
      </c>
      <c r="B54" s="234">
        <v>43743</v>
      </c>
      <c r="C54" s="215">
        <v>0.33333333333333331</v>
      </c>
      <c r="D54" s="215"/>
      <c r="E54" s="215"/>
      <c r="F54" s="215" t="s">
        <v>605</v>
      </c>
      <c r="G54" s="218" t="s">
        <v>330</v>
      </c>
      <c r="H54" s="216" t="s">
        <v>441</v>
      </c>
      <c r="I54" s="216" t="s">
        <v>544</v>
      </c>
      <c r="J54" s="235"/>
      <c r="K54" s="96"/>
      <c r="L54" s="92">
        <v>2</v>
      </c>
      <c r="M54" s="71">
        <v>2</v>
      </c>
      <c r="N54" s="71">
        <f t="shared" si="1"/>
        <v>4</v>
      </c>
    </row>
    <row r="55" spans="1:19" ht="18" customHeight="1">
      <c r="A55" s="233" t="s">
        <v>556</v>
      </c>
      <c r="B55" s="234">
        <v>43750</v>
      </c>
      <c r="C55" s="215">
        <v>0.33333333333333331</v>
      </c>
      <c r="D55" s="215"/>
      <c r="E55" s="215"/>
      <c r="F55" s="215" t="s">
        <v>605</v>
      </c>
      <c r="G55" s="218" t="s">
        <v>330</v>
      </c>
      <c r="H55" s="216" t="s">
        <v>426</v>
      </c>
      <c r="I55" s="216" t="s">
        <v>545</v>
      </c>
      <c r="J55" s="235"/>
      <c r="K55" s="96"/>
      <c r="L55" s="92">
        <v>2</v>
      </c>
      <c r="M55" s="71">
        <v>4</v>
      </c>
      <c r="N55" s="71">
        <f t="shared" si="1"/>
        <v>8</v>
      </c>
    </row>
    <row r="56" spans="1:19" ht="18" customHeight="1">
      <c r="A56" s="232" t="s">
        <v>556</v>
      </c>
      <c r="B56" s="230">
        <v>43750</v>
      </c>
      <c r="C56" s="211">
        <v>0.54166666666666663</v>
      </c>
      <c r="D56" s="211" t="s">
        <v>605</v>
      </c>
      <c r="E56" s="211"/>
      <c r="F56" s="211"/>
      <c r="G56" s="214" t="s">
        <v>9</v>
      </c>
      <c r="H56" s="212" t="s">
        <v>47</v>
      </c>
      <c r="I56" s="212" t="s">
        <v>74</v>
      </c>
      <c r="J56" s="231"/>
      <c r="K56" s="209"/>
      <c r="L56" s="210">
        <v>20</v>
      </c>
      <c r="M56" s="207">
        <v>4</v>
      </c>
      <c r="N56" s="207">
        <f t="shared" si="1"/>
        <v>80</v>
      </c>
      <c r="O56" s="208"/>
      <c r="P56" s="208"/>
      <c r="Q56" s="208"/>
      <c r="R56" s="208"/>
      <c r="S56" s="208"/>
    </row>
    <row r="57" spans="1:19" ht="18" customHeight="1">
      <c r="A57" s="232" t="s">
        <v>556</v>
      </c>
      <c r="B57" s="230">
        <v>43757</v>
      </c>
      <c r="C57" s="211">
        <v>0.33333333333333331</v>
      </c>
      <c r="D57" s="211"/>
      <c r="E57" s="211"/>
      <c r="F57" s="211" t="s">
        <v>605</v>
      </c>
      <c r="G57" s="214" t="s">
        <v>12</v>
      </c>
      <c r="H57" s="212" t="s">
        <v>22</v>
      </c>
      <c r="I57" s="212" t="s">
        <v>541</v>
      </c>
      <c r="J57" s="231" t="s">
        <v>452</v>
      </c>
      <c r="K57" s="96"/>
      <c r="L57" s="92"/>
      <c r="M57" s="71">
        <v>32</v>
      </c>
      <c r="N57" s="71">
        <f t="shared" si="1"/>
        <v>0</v>
      </c>
    </row>
    <row r="58" spans="1:19" ht="18" customHeight="1">
      <c r="A58" s="233" t="s">
        <v>556</v>
      </c>
      <c r="B58" s="234">
        <v>43764</v>
      </c>
      <c r="C58" s="215">
        <v>0.79166666666666663</v>
      </c>
      <c r="D58" s="215" t="s">
        <v>605</v>
      </c>
      <c r="E58" s="215"/>
      <c r="F58" s="215"/>
      <c r="G58" s="218" t="s">
        <v>13</v>
      </c>
      <c r="H58" s="216" t="s">
        <v>296</v>
      </c>
      <c r="I58" s="216" t="s">
        <v>507</v>
      </c>
      <c r="J58" s="235"/>
      <c r="K58" s="96"/>
      <c r="L58" s="92"/>
      <c r="M58" s="71"/>
      <c r="N58" s="71">
        <f t="shared" si="1"/>
        <v>0</v>
      </c>
    </row>
    <row r="59" spans="1:19" ht="18" customHeight="1">
      <c r="A59" s="232" t="s">
        <v>554</v>
      </c>
      <c r="B59" s="230">
        <v>43766</v>
      </c>
      <c r="C59" s="211">
        <v>0.77083333333333337</v>
      </c>
      <c r="D59" s="211"/>
      <c r="E59" s="211" t="s">
        <v>605</v>
      </c>
      <c r="F59" s="211"/>
      <c r="G59" s="214" t="s">
        <v>9</v>
      </c>
      <c r="H59" s="212" t="s">
        <v>505</v>
      </c>
      <c r="I59" s="212" t="s">
        <v>545</v>
      </c>
      <c r="J59" s="231"/>
      <c r="K59" s="209"/>
      <c r="L59" s="210">
        <v>8</v>
      </c>
      <c r="M59" s="207">
        <v>3</v>
      </c>
      <c r="N59" s="207">
        <f t="shared" si="1"/>
        <v>24</v>
      </c>
      <c r="O59" s="208"/>
      <c r="P59" s="208"/>
      <c r="Q59" s="208"/>
      <c r="R59" s="208"/>
      <c r="S59" s="208"/>
    </row>
    <row r="60" spans="1:19" s="326" customFormat="1" ht="18" customHeight="1">
      <c r="A60" s="325" t="s">
        <v>554</v>
      </c>
      <c r="B60" s="270">
        <v>43780</v>
      </c>
      <c r="C60" s="271">
        <v>0.66666666666666663</v>
      </c>
      <c r="D60" s="271" t="s">
        <v>605</v>
      </c>
      <c r="E60" s="271"/>
      <c r="F60" s="271"/>
      <c r="G60" s="272" t="s">
        <v>13</v>
      </c>
      <c r="H60" s="273" t="s">
        <v>204</v>
      </c>
      <c r="I60" s="273" t="s">
        <v>545</v>
      </c>
      <c r="J60" s="321"/>
      <c r="K60" s="330"/>
      <c r="L60" s="322">
        <v>15</v>
      </c>
      <c r="M60" s="323">
        <v>3</v>
      </c>
      <c r="N60" s="323">
        <f t="shared" si="1"/>
        <v>45</v>
      </c>
      <c r="O60" s="324"/>
      <c r="P60" s="324"/>
      <c r="Q60" s="324"/>
      <c r="R60" s="324"/>
      <c r="S60" s="324"/>
    </row>
    <row r="61" spans="1:19" s="319" customFormat="1" ht="18" customHeight="1">
      <c r="A61" s="327" t="s">
        <v>555</v>
      </c>
      <c r="B61" s="262">
        <v>43781</v>
      </c>
      <c r="C61" s="263">
        <v>0.77083333333333337</v>
      </c>
      <c r="D61" s="263"/>
      <c r="E61" s="263"/>
      <c r="F61" s="263" t="s">
        <v>605</v>
      </c>
      <c r="G61" s="264" t="s">
        <v>328</v>
      </c>
      <c r="H61" s="265" t="s">
        <v>51</v>
      </c>
      <c r="I61" s="265" t="s">
        <v>546</v>
      </c>
      <c r="J61" s="328"/>
      <c r="K61" s="317"/>
      <c r="L61" s="317">
        <v>2</v>
      </c>
      <c r="M61" s="318">
        <v>2</v>
      </c>
      <c r="N61" s="318">
        <f t="shared" ref="N61:N68" si="2">SUM(L61*M61)</f>
        <v>4</v>
      </c>
    </row>
    <row r="62" spans="1:19" s="319" customFormat="1" ht="18" customHeight="1">
      <c r="A62" s="331"/>
      <c r="B62" s="332">
        <v>43789</v>
      </c>
      <c r="C62" s="263"/>
      <c r="D62" s="263" t="s">
        <v>605</v>
      </c>
      <c r="E62" s="263"/>
      <c r="F62" s="263"/>
      <c r="G62" s="264" t="s">
        <v>10</v>
      </c>
      <c r="H62" s="265" t="s">
        <v>25</v>
      </c>
      <c r="I62" s="265"/>
      <c r="J62" s="328"/>
      <c r="K62" s="317"/>
      <c r="L62" s="317">
        <v>22</v>
      </c>
      <c r="M62" s="318">
        <v>2</v>
      </c>
      <c r="N62" s="318">
        <f t="shared" si="2"/>
        <v>44</v>
      </c>
    </row>
    <row r="63" spans="1:19" s="319" customFormat="1" ht="18" customHeight="1">
      <c r="A63" s="327" t="s">
        <v>559</v>
      </c>
      <c r="B63" s="262">
        <v>43790</v>
      </c>
      <c r="C63" s="263">
        <v>0.77083333333333337</v>
      </c>
      <c r="D63" s="263"/>
      <c r="E63" s="263"/>
      <c r="F63" s="263" t="s">
        <v>605</v>
      </c>
      <c r="G63" s="264" t="s">
        <v>328</v>
      </c>
      <c r="H63" s="265" t="s">
        <v>278</v>
      </c>
      <c r="I63" s="265" t="s">
        <v>525</v>
      </c>
      <c r="J63" s="328"/>
      <c r="K63" s="317"/>
      <c r="L63" s="317">
        <v>2</v>
      </c>
      <c r="M63" s="318">
        <v>2</v>
      </c>
      <c r="N63" s="318">
        <f t="shared" si="2"/>
        <v>4</v>
      </c>
    </row>
    <row r="64" spans="1:19" s="319" customFormat="1" ht="18" customHeight="1">
      <c r="A64" s="325" t="s">
        <v>554</v>
      </c>
      <c r="B64" s="270">
        <v>43794</v>
      </c>
      <c r="C64" s="263">
        <v>0.77083333333333337</v>
      </c>
      <c r="D64" s="263"/>
      <c r="E64" s="263" t="s">
        <v>605</v>
      </c>
      <c r="F64" s="263"/>
      <c r="G64" s="272" t="s">
        <v>9</v>
      </c>
      <c r="H64" s="273" t="s">
        <v>505</v>
      </c>
      <c r="I64" s="273" t="s">
        <v>545</v>
      </c>
      <c r="J64" s="321"/>
      <c r="K64" s="322"/>
      <c r="L64" s="322">
        <v>8</v>
      </c>
      <c r="M64" s="323">
        <v>3</v>
      </c>
      <c r="N64" s="323">
        <f t="shared" si="2"/>
        <v>24</v>
      </c>
      <c r="O64" s="324"/>
      <c r="P64" s="324"/>
      <c r="Q64" s="324"/>
      <c r="R64" s="324"/>
      <c r="S64" s="324"/>
    </row>
    <row r="65" spans="1:19" s="324" customFormat="1" ht="18" customHeight="1">
      <c r="A65" s="325" t="s">
        <v>556</v>
      </c>
      <c r="B65" s="270">
        <v>43799</v>
      </c>
      <c r="C65" s="271">
        <v>0.375</v>
      </c>
      <c r="D65" s="271" t="s">
        <v>605</v>
      </c>
      <c r="E65" s="271"/>
      <c r="F65" s="271"/>
      <c r="G65" s="272" t="s">
        <v>13</v>
      </c>
      <c r="H65" s="273" t="s">
        <v>54</v>
      </c>
      <c r="I65" s="273" t="s">
        <v>530</v>
      </c>
      <c r="J65" s="321"/>
      <c r="K65" s="322"/>
      <c r="L65" s="322"/>
      <c r="M65" s="323"/>
      <c r="N65" s="323">
        <f t="shared" si="2"/>
        <v>0</v>
      </c>
    </row>
    <row r="66" spans="1:19" s="208" customFormat="1" ht="18" customHeight="1">
      <c r="A66" s="232" t="s">
        <v>554</v>
      </c>
      <c r="B66" s="230">
        <v>43801</v>
      </c>
      <c r="C66" s="211">
        <v>0.79166666666666663</v>
      </c>
      <c r="D66" s="211"/>
      <c r="E66" s="211"/>
      <c r="F66" s="211" t="s">
        <v>605</v>
      </c>
      <c r="G66" s="214" t="s">
        <v>328</v>
      </c>
      <c r="H66" s="212" t="s">
        <v>210</v>
      </c>
      <c r="I66" s="212" t="s">
        <v>545</v>
      </c>
      <c r="J66" s="231" t="s">
        <v>533</v>
      </c>
      <c r="K66" s="96"/>
      <c r="L66" s="92">
        <v>12</v>
      </c>
      <c r="M66" s="71">
        <v>2</v>
      </c>
      <c r="N66" s="71">
        <f t="shared" si="2"/>
        <v>24</v>
      </c>
      <c r="O66" s="176"/>
      <c r="P66" s="33"/>
      <c r="Q66" s="33"/>
      <c r="R66" s="33"/>
      <c r="S66" s="33"/>
    </row>
    <row r="67" spans="1:19" s="208" customFormat="1" ht="18" customHeight="1">
      <c r="A67" s="232" t="s">
        <v>553</v>
      </c>
      <c r="B67" s="230">
        <v>43826</v>
      </c>
      <c r="C67" s="211">
        <v>0.79166666666666663</v>
      </c>
      <c r="D67" s="211" t="s">
        <v>605</v>
      </c>
      <c r="E67" s="211"/>
      <c r="F67" s="211"/>
      <c r="G67" s="214" t="s">
        <v>13</v>
      </c>
      <c r="H67" s="212" t="s">
        <v>506</v>
      </c>
      <c r="I67" s="212" t="s">
        <v>543</v>
      </c>
      <c r="J67" s="231"/>
      <c r="K67" s="96"/>
      <c r="L67" s="92"/>
      <c r="M67" s="71"/>
      <c r="N67" s="71">
        <f t="shared" si="2"/>
        <v>0</v>
      </c>
      <c r="O67" s="176"/>
      <c r="P67" s="33"/>
      <c r="Q67" s="33"/>
      <c r="R67" s="33"/>
      <c r="S67" s="33"/>
    </row>
    <row r="68" spans="1:19" s="324" customFormat="1" ht="18" customHeight="1" thickBot="1">
      <c r="A68" s="333" t="s">
        <v>553</v>
      </c>
      <c r="B68" s="334">
        <v>43847</v>
      </c>
      <c r="C68" s="335">
        <v>0.79166666666666663</v>
      </c>
      <c r="D68" s="335" t="s">
        <v>605</v>
      </c>
      <c r="E68" s="335"/>
      <c r="F68" s="335"/>
      <c r="G68" s="336" t="s">
        <v>328</v>
      </c>
      <c r="H68" s="337" t="s">
        <v>14</v>
      </c>
      <c r="I68" s="337" t="s">
        <v>545</v>
      </c>
      <c r="J68" s="338"/>
      <c r="K68" s="317"/>
      <c r="L68" s="317">
        <v>35</v>
      </c>
      <c r="M68" s="318">
        <v>2</v>
      </c>
      <c r="N68" s="318">
        <f t="shared" si="2"/>
        <v>70</v>
      </c>
      <c r="O68" s="326"/>
      <c r="P68" s="319"/>
      <c r="Q68" s="319"/>
      <c r="R68" s="319"/>
      <c r="S68" s="319"/>
    </row>
    <row r="69" spans="1:19" ht="3" customHeight="1" thickTop="1">
      <c r="A69" s="228"/>
      <c r="B69" s="228"/>
      <c r="C69" s="112"/>
      <c r="D69" s="112"/>
      <c r="E69" s="112"/>
      <c r="F69" s="112"/>
      <c r="G69" s="204"/>
      <c r="H69" s="205"/>
      <c r="I69" s="205"/>
      <c r="J69" s="205"/>
      <c r="K69" s="205"/>
      <c r="L69" s="206"/>
      <c r="M69" s="206"/>
      <c r="N69" s="206"/>
    </row>
    <row r="70" spans="1:19" s="219" customFormat="1" ht="9" customHeight="1">
      <c r="A70" s="501"/>
      <c r="B70" s="501"/>
      <c r="C70" s="501"/>
      <c r="D70" s="501"/>
      <c r="E70" s="501"/>
      <c r="F70" s="501"/>
      <c r="G70" s="501"/>
      <c r="H70" s="501"/>
      <c r="I70" s="501"/>
      <c r="J70" s="501"/>
      <c r="K70" s="90"/>
      <c r="L70" s="90"/>
    </row>
    <row r="71" spans="1:19" s="219" customFormat="1" ht="9.6" customHeight="1">
      <c r="A71" s="502"/>
      <c r="B71" s="502"/>
      <c r="C71" s="502"/>
      <c r="D71" s="502"/>
      <c r="E71" s="502"/>
      <c r="F71" s="502"/>
      <c r="G71" s="502"/>
      <c r="H71" s="502"/>
      <c r="I71" s="502"/>
      <c r="J71" s="502"/>
      <c r="K71" s="225"/>
      <c r="L71" s="225"/>
    </row>
    <row r="72" spans="1:19" ht="18" customHeight="1">
      <c r="J72" s="33"/>
      <c r="K72" s="33"/>
    </row>
  </sheetData>
  <autoFilter ref="A4:I68" xr:uid="{00000000-0009-0000-0000-000001000000}"/>
  <mergeCells count="5">
    <mergeCell ref="A1:J1"/>
    <mergeCell ref="A2:J2"/>
    <mergeCell ref="A3:J3"/>
    <mergeCell ref="A70:J70"/>
    <mergeCell ref="A71:J71"/>
  </mergeCells>
  <pageMargins left="0.19685039370078741" right="0.19685039370078741" top="0.39370078740157483" bottom="0.59055118110236227" header="0" footer="0"/>
  <pageSetup paperSize="9" orientation="portrait" r:id="rId1"/>
  <headerFooter alignWithMargins="0">
    <oddFooter>&amp;C&amp;"Calibri,Standard"A-Ausbildung, B-Bewerb, I-Information, K-Kameradschaft, L-Lehrgang, P-Prüfung, S-Sitzung, T-Technik, Ü-Übung
&amp;KFF0000Im Anschluss an Veranstaltungen ist am Folgetag um 10:30 Uhr Treffen zum Aufräumen&amp;K000000
Stand: &amp;D &amp;T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84"/>
  <sheetViews>
    <sheetView topLeftCell="A40" zoomScale="140" zoomScaleNormal="140" workbookViewId="0">
      <selection activeCell="E57" sqref="E57"/>
    </sheetView>
  </sheetViews>
  <sheetFormatPr baseColWidth="10" defaultColWidth="11.44140625" defaultRowHeight="18" customHeight="1"/>
  <cols>
    <col min="1" max="1" width="23.109375" style="134" customWidth="1"/>
    <col min="2" max="2" width="6.5546875" style="114" customWidth="1"/>
    <col min="3" max="3" width="3.6640625" style="114" customWidth="1"/>
    <col min="4" max="4" width="35.5546875" style="33" customWidth="1"/>
    <col min="5" max="5" width="18" style="33" customWidth="1"/>
    <col min="6" max="6" width="16.33203125" style="40" customWidth="1"/>
    <col min="7" max="7" width="2.33203125" style="40" customWidth="1"/>
    <col min="8" max="8" width="11.44140625" style="33"/>
    <col min="9" max="9" width="5.33203125" style="33" customWidth="1"/>
    <col min="10" max="10" width="13.88671875" style="33" customWidth="1"/>
    <col min="11" max="16384" width="11.44140625" style="33"/>
  </cols>
  <sheetData>
    <row r="1" spans="1:15" ht="21.75" customHeight="1">
      <c r="A1" s="492" t="s">
        <v>460</v>
      </c>
      <c r="B1" s="493"/>
      <c r="C1" s="493"/>
      <c r="D1" s="493"/>
      <c r="E1" s="493"/>
      <c r="F1" s="494"/>
      <c r="G1" s="85"/>
    </row>
    <row r="2" spans="1:15" ht="26.4" customHeight="1">
      <c r="A2" s="503" t="s">
        <v>374</v>
      </c>
      <c r="B2" s="504"/>
      <c r="C2" s="504"/>
      <c r="D2" s="504"/>
      <c r="E2" s="504"/>
      <c r="F2" s="505"/>
      <c r="G2" s="87"/>
    </row>
    <row r="3" spans="1:15" ht="17.25" customHeight="1" thickBot="1">
      <c r="A3" s="498" t="s">
        <v>465</v>
      </c>
      <c r="B3" s="499"/>
      <c r="C3" s="499"/>
      <c r="D3" s="499"/>
      <c r="E3" s="499"/>
      <c r="F3" s="500"/>
      <c r="G3" s="89"/>
      <c r="H3" s="70" t="s">
        <v>208</v>
      </c>
      <c r="I3" s="70" t="s">
        <v>209</v>
      </c>
      <c r="J3" s="70" t="s">
        <v>207</v>
      </c>
    </row>
    <row r="4" spans="1:15" ht="14.4" customHeight="1" thickBot="1">
      <c r="A4" s="202" t="s">
        <v>4</v>
      </c>
      <c r="B4" s="198" t="s">
        <v>368</v>
      </c>
      <c r="C4" s="198"/>
      <c r="D4" s="199" t="s">
        <v>5</v>
      </c>
      <c r="E4" s="199" t="s">
        <v>6</v>
      </c>
      <c r="F4" s="200" t="s">
        <v>307</v>
      </c>
      <c r="G4" s="201"/>
      <c r="H4" s="171">
        <v>37</v>
      </c>
      <c r="I4" s="171">
        <f>J4/H4</f>
        <v>57.027027027027025</v>
      </c>
      <c r="J4" s="171">
        <f>SUM(J5:J77)</f>
        <v>2110</v>
      </c>
    </row>
    <row r="5" spans="1:15" ht="9.6" customHeight="1">
      <c r="A5" s="178">
        <v>43104</v>
      </c>
      <c r="B5" s="179">
        <v>0.79166666666666663</v>
      </c>
      <c r="C5" s="203" t="s">
        <v>511</v>
      </c>
      <c r="D5" s="180" t="s">
        <v>213</v>
      </c>
      <c r="E5" s="180" t="s">
        <v>57</v>
      </c>
      <c r="F5" s="181" t="s">
        <v>219</v>
      </c>
      <c r="G5" s="96"/>
      <c r="H5" s="92">
        <v>8</v>
      </c>
      <c r="I5" s="71">
        <v>3</v>
      </c>
      <c r="J5" s="71">
        <f>SUM(H5*I5)</f>
        <v>24</v>
      </c>
      <c r="K5" s="176"/>
      <c r="L5" s="176"/>
      <c r="M5" s="176"/>
      <c r="N5" s="176"/>
      <c r="O5" s="176"/>
    </row>
    <row r="6" spans="1:15" ht="9.6" customHeight="1">
      <c r="A6" s="182">
        <v>43119</v>
      </c>
      <c r="B6" s="183">
        <v>0.79166666666666663</v>
      </c>
      <c r="C6" s="184" t="s">
        <v>328</v>
      </c>
      <c r="D6" s="185" t="s">
        <v>14</v>
      </c>
      <c r="E6" s="185" t="s">
        <v>56</v>
      </c>
      <c r="F6" s="186"/>
      <c r="G6" s="96"/>
      <c r="H6" s="92">
        <v>35</v>
      </c>
      <c r="I6" s="71">
        <v>2</v>
      </c>
      <c r="J6" s="71">
        <f>SUM(H6*I6)</f>
        <v>70</v>
      </c>
    </row>
    <row r="7" spans="1:15" s="176" customFormat="1" ht="9.6" customHeight="1">
      <c r="A7" s="182">
        <v>43126</v>
      </c>
      <c r="B7" s="183">
        <v>0.79166666666666663</v>
      </c>
      <c r="C7" s="187" t="s">
        <v>9</v>
      </c>
      <c r="D7" s="185" t="s">
        <v>474</v>
      </c>
      <c r="E7" s="185" t="s">
        <v>56</v>
      </c>
      <c r="F7" s="186" t="s">
        <v>80</v>
      </c>
      <c r="G7" s="96"/>
      <c r="H7" s="92">
        <v>26</v>
      </c>
      <c r="I7" s="71">
        <v>2</v>
      </c>
      <c r="J7" s="71">
        <f>SUM(H7*I7)</f>
        <v>52</v>
      </c>
      <c r="L7" s="33"/>
      <c r="M7" s="33"/>
      <c r="N7" s="33"/>
      <c r="O7" s="33"/>
    </row>
    <row r="8" spans="1:15" ht="9.6" customHeight="1">
      <c r="A8" s="182">
        <v>43127</v>
      </c>
      <c r="B8" s="183">
        <v>0.33333333333333331</v>
      </c>
      <c r="C8" s="184" t="s">
        <v>12</v>
      </c>
      <c r="D8" s="185" t="s">
        <v>41</v>
      </c>
      <c r="E8" s="185" t="s">
        <v>503</v>
      </c>
      <c r="F8" s="186" t="s">
        <v>504</v>
      </c>
      <c r="G8" s="96"/>
      <c r="H8" s="92">
        <v>2</v>
      </c>
      <c r="I8" s="71">
        <v>56</v>
      </c>
      <c r="J8" s="71">
        <f>SUM(H8*I8)</f>
        <v>112</v>
      </c>
    </row>
    <row r="9" spans="1:15" ht="9.6" customHeight="1">
      <c r="A9" s="182">
        <v>43132</v>
      </c>
      <c r="B9" s="183">
        <v>0.79166666666666663</v>
      </c>
      <c r="C9" s="187" t="s">
        <v>511</v>
      </c>
      <c r="D9" s="185" t="s">
        <v>213</v>
      </c>
      <c r="E9" s="185" t="s">
        <v>57</v>
      </c>
      <c r="F9" s="186" t="s">
        <v>219</v>
      </c>
      <c r="G9" s="96"/>
      <c r="H9" s="92">
        <v>8</v>
      </c>
      <c r="I9" s="71">
        <v>3</v>
      </c>
      <c r="J9" s="71">
        <f>SUM(H9*I9)</f>
        <v>24</v>
      </c>
      <c r="L9" s="176"/>
      <c r="M9" s="176"/>
      <c r="N9" s="176"/>
      <c r="O9" s="176"/>
    </row>
    <row r="10" spans="1:15" ht="9.6" customHeight="1">
      <c r="A10" s="182">
        <v>43146</v>
      </c>
      <c r="B10" s="183">
        <v>0.35416666666666669</v>
      </c>
      <c r="C10" s="187" t="s">
        <v>12</v>
      </c>
      <c r="D10" s="185" t="s">
        <v>487</v>
      </c>
      <c r="E10" s="185" t="s">
        <v>193</v>
      </c>
      <c r="F10" s="186" t="s">
        <v>488</v>
      </c>
      <c r="G10" s="96"/>
      <c r="H10" s="92"/>
      <c r="I10" s="71"/>
      <c r="J10" s="71"/>
    </row>
    <row r="11" spans="1:15" ht="9.6" customHeight="1">
      <c r="A11" s="182">
        <v>43151</v>
      </c>
      <c r="B11" s="183">
        <v>0.77083333333333337</v>
      </c>
      <c r="C11" s="184" t="s">
        <v>328</v>
      </c>
      <c r="D11" s="185" t="s">
        <v>51</v>
      </c>
      <c r="E11" s="185" t="s">
        <v>74</v>
      </c>
      <c r="F11" s="186"/>
      <c r="G11" s="96"/>
      <c r="H11" s="92">
        <v>2</v>
      </c>
      <c r="I11" s="71">
        <v>2</v>
      </c>
      <c r="J11" s="71">
        <f t="shared" ref="J11:J42" si="0">SUM(H11*I11)</f>
        <v>4</v>
      </c>
      <c r="L11" s="176"/>
      <c r="M11" s="176"/>
      <c r="N11" s="176"/>
      <c r="O11" s="176"/>
    </row>
    <row r="12" spans="1:15" ht="9.6" customHeight="1">
      <c r="A12" s="182">
        <v>43154</v>
      </c>
      <c r="B12" s="183">
        <v>0.79166666666666663</v>
      </c>
      <c r="C12" s="187" t="s">
        <v>9</v>
      </c>
      <c r="D12" s="185" t="s">
        <v>476</v>
      </c>
      <c r="E12" s="185" t="s">
        <v>56</v>
      </c>
      <c r="F12" s="186" t="s">
        <v>482</v>
      </c>
      <c r="G12" s="96"/>
      <c r="H12" s="92">
        <v>26</v>
      </c>
      <c r="I12" s="71">
        <v>2</v>
      </c>
      <c r="J12" s="71">
        <f t="shared" si="0"/>
        <v>52</v>
      </c>
    </row>
    <row r="13" spans="1:15" ht="9.6" customHeight="1">
      <c r="A13" s="182">
        <v>43155</v>
      </c>
      <c r="B13" s="183"/>
      <c r="C13" s="187" t="s">
        <v>12</v>
      </c>
      <c r="D13" s="185" t="s">
        <v>211</v>
      </c>
      <c r="E13" s="185" t="s">
        <v>406</v>
      </c>
      <c r="F13" s="186" t="s">
        <v>493</v>
      </c>
      <c r="G13" s="96"/>
      <c r="H13" s="92">
        <v>8</v>
      </c>
      <c r="I13" s="71">
        <v>2</v>
      </c>
      <c r="J13" s="71">
        <f t="shared" si="0"/>
        <v>16</v>
      </c>
    </row>
    <row r="14" spans="1:15" s="176" customFormat="1" ht="9.6" customHeight="1">
      <c r="A14" s="182">
        <v>43160</v>
      </c>
      <c r="B14" s="183">
        <v>0.79166666666666663</v>
      </c>
      <c r="C14" s="187" t="s">
        <v>511</v>
      </c>
      <c r="D14" s="185" t="s">
        <v>213</v>
      </c>
      <c r="E14" s="185" t="s">
        <v>57</v>
      </c>
      <c r="F14" s="186" t="s">
        <v>89</v>
      </c>
      <c r="G14" s="96"/>
      <c r="H14" s="92">
        <v>8</v>
      </c>
      <c r="I14" s="71">
        <v>3</v>
      </c>
      <c r="J14" s="71">
        <f t="shared" si="0"/>
        <v>24</v>
      </c>
      <c r="L14" s="33"/>
      <c r="M14" s="33"/>
      <c r="N14" s="33"/>
      <c r="O14" s="33"/>
    </row>
    <row r="15" spans="1:15" s="176" customFormat="1" ht="9.6" customHeight="1">
      <c r="A15" s="182">
        <v>43160</v>
      </c>
      <c r="B15" s="183">
        <v>0.77083333333333337</v>
      </c>
      <c r="C15" s="184" t="s">
        <v>11</v>
      </c>
      <c r="D15" s="185" t="s">
        <v>20</v>
      </c>
      <c r="E15" s="185" t="s">
        <v>77</v>
      </c>
      <c r="F15" s="186"/>
      <c r="G15" s="96"/>
      <c r="H15" s="92">
        <v>6</v>
      </c>
      <c r="I15" s="71">
        <v>2</v>
      </c>
      <c r="J15" s="71">
        <f t="shared" si="0"/>
        <v>12</v>
      </c>
      <c r="K15" s="33"/>
      <c r="L15" s="33"/>
      <c r="M15" s="33"/>
      <c r="N15" s="33"/>
      <c r="O15" s="33"/>
    </row>
    <row r="16" spans="1:15" s="176" customFormat="1" ht="9.6" customHeight="1">
      <c r="A16" s="188">
        <v>43169</v>
      </c>
      <c r="B16" s="183">
        <v>0.41666666666666669</v>
      </c>
      <c r="C16" s="187" t="s">
        <v>512</v>
      </c>
      <c r="D16" s="185" t="s">
        <v>19</v>
      </c>
      <c r="E16" s="185" t="s">
        <v>58</v>
      </c>
      <c r="F16" s="186" t="s">
        <v>312</v>
      </c>
      <c r="G16" s="96"/>
      <c r="H16" s="92">
        <v>10</v>
      </c>
      <c r="I16" s="71">
        <v>2</v>
      </c>
      <c r="J16" s="71">
        <f t="shared" si="0"/>
        <v>20</v>
      </c>
      <c r="K16" s="33"/>
      <c r="L16" s="33"/>
      <c r="M16" s="33"/>
      <c r="N16" s="33"/>
      <c r="O16" s="33"/>
    </row>
    <row r="17" spans="1:15" s="176" customFormat="1" ht="9.6" customHeight="1">
      <c r="A17" s="182">
        <v>43175</v>
      </c>
      <c r="B17" s="183">
        <v>0.79166666666666663</v>
      </c>
      <c r="C17" s="187" t="s">
        <v>9</v>
      </c>
      <c r="D17" s="185" t="s">
        <v>475</v>
      </c>
      <c r="E17" s="185" t="s">
        <v>57</v>
      </c>
      <c r="F17" s="186" t="s">
        <v>121</v>
      </c>
      <c r="G17" s="96"/>
      <c r="H17" s="92">
        <v>8</v>
      </c>
      <c r="I17" s="71">
        <v>3</v>
      </c>
      <c r="J17" s="71">
        <f t="shared" si="0"/>
        <v>24</v>
      </c>
      <c r="K17" s="33"/>
      <c r="L17" s="33"/>
      <c r="M17" s="33"/>
      <c r="N17" s="33"/>
      <c r="O17" s="33"/>
    </row>
    <row r="18" spans="1:15" ht="9.6" customHeight="1">
      <c r="A18" s="182">
        <v>43175</v>
      </c>
      <c r="B18" s="183">
        <v>0.79166666666666663</v>
      </c>
      <c r="C18" s="187" t="s">
        <v>11</v>
      </c>
      <c r="D18" s="185" t="s">
        <v>268</v>
      </c>
      <c r="E18" s="185" t="s">
        <v>500</v>
      </c>
      <c r="F18" s="186"/>
      <c r="G18" s="96"/>
      <c r="H18" s="92">
        <v>6</v>
      </c>
      <c r="I18" s="71">
        <v>3</v>
      </c>
      <c r="J18" s="71">
        <f t="shared" si="0"/>
        <v>18</v>
      </c>
      <c r="L18" s="176"/>
      <c r="M18" s="176"/>
      <c r="N18" s="176"/>
      <c r="O18" s="176"/>
    </row>
    <row r="19" spans="1:15" s="176" customFormat="1" ht="9.6" customHeight="1">
      <c r="A19" s="182">
        <v>43175</v>
      </c>
      <c r="B19" s="183">
        <v>0.84375</v>
      </c>
      <c r="C19" s="184" t="s">
        <v>13</v>
      </c>
      <c r="D19" s="185" t="s">
        <v>384</v>
      </c>
      <c r="E19" s="185" t="s">
        <v>507</v>
      </c>
      <c r="F19" s="186"/>
      <c r="G19" s="96"/>
      <c r="H19" s="92">
        <v>26</v>
      </c>
      <c r="I19" s="71">
        <v>1</v>
      </c>
      <c r="J19" s="71">
        <f t="shared" si="0"/>
        <v>26</v>
      </c>
      <c r="K19" s="33"/>
      <c r="L19" s="33"/>
      <c r="M19" s="33"/>
      <c r="N19" s="33"/>
      <c r="O19" s="33"/>
    </row>
    <row r="20" spans="1:15" s="176" customFormat="1" ht="9.6" customHeight="1">
      <c r="A20" s="182">
        <v>43183</v>
      </c>
      <c r="B20" s="183">
        <v>0.58333333333333337</v>
      </c>
      <c r="C20" s="187" t="s">
        <v>9</v>
      </c>
      <c r="D20" s="185" t="s">
        <v>16</v>
      </c>
      <c r="E20" s="185" t="s">
        <v>57</v>
      </c>
      <c r="F20" s="186" t="s">
        <v>483</v>
      </c>
      <c r="G20" s="96"/>
      <c r="H20" s="92">
        <v>27</v>
      </c>
      <c r="I20" s="71">
        <v>2</v>
      </c>
      <c r="J20" s="71">
        <f t="shared" si="0"/>
        <v>54</v>
      </c>
      <c r="K20" s="33"/>
      <c r="L20" s="33"/>
      <c r="M20" s="33"/>
      <c r="N20" s="33"/>
      <c r="O20" s="33"/>
    </row>
    <row r="21" spans="1:15" s="176" customFormat="1" ht="9.6" customHeight="1">
      <c r="A21" s="188">
        <v>43187</v>
      </c>
      <c r="B21" s="183">
        <v>0.41666666666666669</v>
      </c>
      <c r="C21" s="187" t="s">
        <v>512</v>
      </c>
      <c r="D21" s="185" t="s">
        <v>508</v>
      </c>
      <c r="E21" s="185" t="s">
        <v>58</v>
      </c>
      <c r="F21" s="186" t="s">
        <v>312</v>
      </c>
      <c r="G21" s="96"/>
      <c r="H21" s="92">
        <v>10</v>
      </c>
      <c r="I21" s="71">
        <v>2</v>
      </c>
      <c r="J21" s="71">
        <f>SUM(H21*I21)</f>
        <v>20</v>
      </c>
      <c r="K21" s="33"/>
      <c r="L21" s="33"/>
      <c r="M21" s="33"/>
      <c r="N21" s="33"/>
      <c r="O21" s="33"/>
    </row>
    <row r="22" spans="1:15" ht="9.6" customHeight="1">
      <c r="A22" s="182">
        <v>43190</v>
      </c>
      <c r="B22" s="183">
        <v>0.41666666666666669</v>
      </c>
      <c r="C22" s="184" t="s">
        <v>13</v>
      </c>
      <c r="D22" s="185" t="s">
        <v>308</v>
      </c>
      <c r="E22" s="185" t="s">
        <v>57</v>
      </c>
      <c r="F22" s="186"/>
      <c r="G22" s="96"/>
      <c r="H22" s="92">
        <v>15</v>
      </c>
      <c r="I22" s="71">
        <v>4</v>
      </c>
      <c r="J22" s="71">
        <f t="shared" si="0"/>
        <v>60</v>
      </c>
      <c r="L22" s="176"/>
      <c r="M22" s="176"/>
      <c r="N22" s="176"/>
      <c r="O22" s="176"/>
    </row>
    <row r="23" spans="1:15" s="176" customFormat="1" ht="9.6" customHeight="1">
      <c r="A23" s="182">
        <v>43195</v>
      </c>
      <c r="B23" s="183">
        <v>0.79166666666666663</v>
      </c>
      <c r="C23" s="187" t="s">
        <v>511</v>
      </c>
      <c r="D23" s="185" t="s">
        <v>213</v>
      </c>
      <c r="E23" s="185" t="s">
        <v>57</v>
      </c>
      <c r="F23" s="186" t="s">
        <v>121</v>
      </c>
      <c r="G23" s="96"/>
      <c r="H23" s="92">
        <v>8</v>
      </c>
      <c r="I23" s="71">
        <v>3</v>
      </c>
      <c r="J23" s="71">
        <f t="shared" si="0"/>
        <v>24</v>
      </c>
      <c r="K23" s="33"/>
    </row>
    <row r="24" spans="1:15" ht="9.6" customHeight="1">
      <c r="A24" s="182">
        <v>43203</v>
      </c>
      <c r="B24" s="183">
        <v>0.79166666666666663</v>
      </c>
      <c r="C24" s="187" t="s">
        <v>9</v>
      </c>
      <c r="D24" s="185" t="s">
        <v>392</v>
      </c>
      <c r="E24" s="185" t="s">
        <v>57</v>
      </c>
      <c r="F24" s="186" t="s">
        <v>93</v>
      </c>
      <c r="G24" s="96"/>
      <c r="H24" s="92">
        <v>26</v>
      </c>
      <c r="I24" s="71">
        <v>2</v>
      </c>
      <c r="J24" s="71">
        <f t="shared" si="0"/>
        <v>52</v>
      </c>
    </row>
    <row r="25" spans="1:15" ht="9.6" customHeight="1">
      <c r="A25" s="188">
        <v>43204</v>
      </c>
      <c r="B25" s="189">
        <v>0.33333333333333331</v>
      </c>
      <c r="C25" s="187" t="s">
        <v>12</v>
      </c>
      <c r="D25" s="185" t="s">
        <v>283</v>
      </c>
      <c r="E25" s="185" t="s">
        <v>297</v>
      </c>
      <c r="F25" s="186" t="s">
        <v>372</v>
      </c>
      <c r="G25" s="96"/>
      <c r="H25" s="92">
        <v>2</v>
      </c>
      <c r="I25" s="71">
        <v>8</v>
      </c>
      <c r="J25" s="71">
        <f t="shared" si="0"/>
        <v>16</v>
      </c>
      <c r="L25" s="177"/>
      <c r="M25" s="177"/>
      <c r="N25" s="177"/>
      <c r="O25" s="177"/>
    </row>
    <row r="26" spans="1:15" s="176" customFormat="1" ht="9.6" customHeight="1">
      <c r="A26" s="182">
        <v>43204</v>
      </c>
      <c r="B26" s="183">
        <v>0.41666666666666669</v>
      </c>
      <c r="C26" s="187" t="s">
        <v>166</v>
      </c>
      <c r="D26" s="185" t="s">
        <v>411</v>
      </c>
      <c r="E26" s="185" t="s">
        <v>157</v>
      </c>
      <c r="F26" s="186"/>
      <c r="G26" s="96"/>
      <c r="H26" s="92">
        <v>9</v>
      </c>
      <c r="I26" s="71">
        <v>5</v>
      </c>
      <c r="J26" s="71">
        <f t="shared" si="0"/>
        <v>45</v>
      </c>
      <c r="K26" s="33"/>
      <c r="L26" s="33"/>
      <c r="M26" s="33"/>
      <c r="N26" s="33"/>
      <c r="O26" s="33"/>
    </row>
    <row r="27" spans="1:15" s="176" customFormat="1" ht="9.6" customHeight="1">
      <c r="A27" s="182">
        <v>43204</v>
      </c>
      <c r="B27" s="183">
        <v>0.79166666666666663</v>
      </c>
      <c r="C27" s="187" t="s">
        <v>330</v>
      </c>
      <c r="D27" s="185" t="s">
        <v>271</v>
      </c>
      <c r="E27" s="185" t="s">
        <v>59</v>
      </c>
      <c r="F27" s="186" t="s">
        <v>349</v>
      </c>
      <c r="G27" s="96"/>
      <c r="H27" s="92">
        <v>26</v>
      </c>
      <c r="I27" s="71">
        <v>2</v>
      </c>
      <c r="J27" s="71">
        <f t="shared" si="0"/>
        <v>52</v>
      </c>
      <c r="K27" s="33"/>
      <c r="L27" s="33"/>
      <c r="M27" s="33"/>
      <c r="N27" s="33"/>
      <c r="O27" s="33"/>
    </row>
    <row r="28" spans="1:15" ht="9.6" customHeight="1">
      <c r="A28" s="182">
        <v>43220</v>
      </c>
      <c r="B28" s="183">
        <v>0.75</v>
      </c>
      <c r="C28" s="184" t="s">
        <v>13</v>
      </c>
      <c r="D28" s="185" t="s">
        <v>408</v>
      </c>
      <c r="E28" s="185" t="s">
        <v>57</v>
      </c>
      <c r="F28" s="186"/>
      <c r="G28" s="96"/>
      <c r="H28" s="92">
        <v>26</v>
      </c>
      <c r="I28" s="71">
        <v>0</v>
      </c>
      <c r="J28" s="71">
        <f t="shared" si="0"/>
        <v>0</v>
      </c>
      <c r="L28" s="176"/>
      <c r="M28" s="176"/>
      <c r="N28" s="176"/>
      <c r="O28" s="176"/>
    </row>
    <row r="29" spans="1:15" ht="9.6" customHeight="1">
      <c r="A29" s="182">
        <v>43223</v>
      </c>
      <c r="B29" s="183">
        <v>0.79166666666666663</v>
      </c>
      <c r="C29" s="187" t="s">
        <v>511</v>
      </c>
      <c r="D29" s="185" t="s">
        <v>213</v>
      </c>
      <c r="E29" s="185" t="s">
        <v>57</v>
      </c>
      <c r="F29" s="186" t="s">
        <v>80</v>
      </c>
      <c r="G29" s="96"/>
      <c r="H29" s="92">
        <v>8</v>
      </c>
      <c r="I29" s="71">
        <v>3</v>
      </c>
      <c r="J29" s="71">
        <f t="shared" si="0"/>
        <v>24</v>
      </c>
      <c r="K29" s="176"/>
      <c r="L29" s="176"/>
      <c r="M29" s="176"/>
      <c r="N29" s="176"/>
      <c r="O29" s="176"/>
    </row>
    <row r="30" spans="1:15" ht="9.6" customHeight="1">
      <c r="A30" s="182">
        <v>43225</v>
      </c>
      <c r="B30" s="183">
        <v>0.58333333333333337</v>
      </c>
      <c r="C30" s="187" t="s">
        <v>9</v>
      </c>
      <c r="D30" s="185" t="s">
        <v>469</v>
      </c>
      <c r="E30" s="185"/>
      <c r="F30" s="186" t="s">
        <v>481</v>
      </c>
      <c r="G30" s="96"/>
      <c r="H30" s="92">
        <v>26</v>
      </c>
      <c r="I30" s="71">
        <v>2</v>
      </c>
      <c r="J30" s="71">
        <f t="shared" si="0"/>
        <v>52</v>
      </c>
      <c r="L30" s="176"/>
      <c r="M30" s="176"/>
      <c r="N30" s="176"/>
      <c r="O30" s="176"/>
    </row>
    <row r="31" spans="1:15" ht="9.6" customHeight="1">
      <c r="A31" s="182">
        <v>43228</v>
      </c>
      <c r="B31" s="183">
        <v>0.41666666666666669</v>
      </c>
      <c r="C31" s="187" t="s">
        <v>11</v>
      </c>
      <c r="D31" s="185" t="s">
        <v>306</v>
      </c>
      <c r="E31" s="185" t="s">
        <v>57</v>
      </c>
      <c r="F31" s="186"/>
      <c r="G31" s="96"/>
      <c r="H31" s="92">
        <v>3</v>
      </c>
      <c r="I31" s="71">
        <v>6</v>
      </c>
      <c r="J31" s="71">
        <f t="shared" si="0"/>
        <v>18</v>
      </c>
      <c r="K31" s="176"/>
    </row>
    <row r="32" spans="1:15" ht="9.6" customHeight="1">
      <c r="A32" s="182">
        <v>43239</v>
      </c>
      <c r="B32" s="183">
        <v>0.3125</v>
      </c>
      <c r="C32" s="184" t="s">
        <v>12</v>
      </c>
      <c r="D32" s="185" t="s">
        <v>53</v>
      </c>
      <c r="E32" s="185" t="s">
        <v>171</v>
      </c>
      <c r="F32" s="186"/>
      <c r="G32" s="96"/>
      <c r="H32" s="92">
        <v>2</v>
      </c>
      <c r="I32" s="71">
        <v>16</v>
      </c>
      <c r="J32" s="71">
        <f t="shared" si="0"/>
        <v>32</v>
      </c>
      <c r="K32" s="176"/>
    </row>
    <row r="33" spans="1:15" ht="9.6" customHeight="1">
      <c r="A33" s="182">
        <v>43247</v>
      </c>
      <c r="B33" s="183">
        <v>0.3125</v>
      </c>
      <c r="C33" s="187" t="s">
        <v>9</v>
      </c>
      <c r="D33" s="185" t="s">
        <v>473</v>
      </c>
      <c r="E33" s="185" t="s">
        <v>249</v>
      </c>
      <c r="F33" s="186" t="s">
        <v>480</v>
      </c>
      <c r="G33" s="96"/>
      <c r="H33" s="92">
        <v>26</v>
      </c>
      <c r="I33" s="71">
        <v>2</v>
      </c>
      <c r="J33" s="71">
        <f t="shared" si="0"/>
        <v>52</v>
      </c>
      <c r="L33" s="176"/>
      <c r="M33" s="176"/>
      <c r="N33" s="176"/>
      <c r="O33" s="176"/>
    </row>
    <row r="34" spans="1:15" s="176" customFormat="1" ht="9.6" customHeight="1">
      <c r="A34" s="182">
        <v>43247</v>
      </c>
      <c r="B34" s="183">
        <v>0.375</v>
      </c>
      <c r="C34" s="187" t="s">
        <v>166</v>
      </c>
      <c r="D34" s="185" t="s">
        <v>32</v>
      </c>
      <c r="E34" s="185" t="s">
        <v>317</v>
      </c>
      <c r="F34" s="186"/>
      <c r="G34" s="96"/>
      <c r="H34" s="92">
        <v>4</v>
      </c>
      <c r="I34" s="71">
        <v>3</v>
      </c>
      <c r="J34" s="71">
        <f t="shared" si="0"/>
        <v>12</v>
      </c>
      <c r="K34" s="33"/>
    </row>
    <row r="35" spans="1:15" ht="9.6" customHeight="1">
      <c r="A35" s="182">
        <v>43249</v>
      </c>
      <c r="B35" s="183">
        <v>0.77083333333333337</v>
      </c>
      <c r="C35" s="187" t="s">
        <v>328</v>
      </c>
      <c r="D35" s="185" t="s">
        <v>51</v>
      </c>
      <c r="E35" s="185" t="s">
        <v>269</v>
      </c>
      <c r="F35" s="186"/>
      <c r="G35" s="96"/>
      <c r="H35" s="92">
        <v>2</v>
      </c>
      <c r="I35" s="71">
        <v>2</v>
      </c>
      <c r="J35" s="71">
        <f t="shared" si="0"/>
        <v>4</v>
      </c>
      <c r="L35" s="176"/>
      <c r="M35" s="176"/>
      <c r="N35" s="176"/>
      <c r="O35" s="176"/>
    </row>
    <row r="36" spans="1:15" ht="9.6" customHeight="1">
      <c r="A36" s="190">
        <v>43252</v>
      </c>
      <c r="B36" s="191">
        <v>0.79166666666666663</v>
      </c>
      <c r="C36" s="187" t="s">
        <v>10</v>
      </c>
      <c r="D36" s="185" t="s">
        <v>25</v>
      </c>
      <c r="E36" s="185"/>
      <c r="F36" s="186"/>
      <c r="G36" s="96"/>
      <c r="H36" s="92">
        <v>22</v>
      </c>
      <c r="I36" s="71">
        <v>2</v>
      </c>
      <c r="J36" s="71">
        <f t="shared" si="0"/>
        <v>44</v>
      </c>
    </row>
    <row r="37" spans="1:15" ht="9.6" customHeight="1">
      <c r="A37" s="182">
        <v>43253</v>
      </c>
      <c r="B37" s="183">
        <v>0.33333333333333331</v>
      </c>
      <c r="C37" s="187" t="s">
        <v>12</v>
      </c>
      <c r="D37" s="185" t="s">
        <v>30</v>
      </c>
      <c r="E37" s="185"/>
      <c r="F37" s="186" t="s">
        <v>502</v>
      </c>
      <c r="G37" s="96"/>
      <c r="H37" s="92">
        <v>2</v>
      </c>
      <c r="I37" s="71">
        <v>32</v>
      </c>
      <c r="J37" s="71">
        <f t="shared" si="0"/>
        <v>64</v>
      </c>
    </row>
    <row r="38" spans="1:15" s="176" customFormat="1" ht="9.6" customHeight="1">
      <c r="A38" s="182">
        <v>43351</v>
      </c>
      <c r="B38" s="183">
        <v>0.33333333333333331</v>
      </c>
      <c r="C38" s="184" t="s">
        <v>12</v>
      </c>
      <c r="D38" s="185" t="s">
        <v>27</v>
      </c>
      <c r="E38" s="185" t="s">
        <v>453</v>
      </c>
      <c r="F38" s="186" t="s">
        <v>510</v>
      </c>
      <c r="G38" s="96"/>
      <c r="H38" s="92">
        <v>1</v>
      </c>
      <c r="I38" s="71">
        <v>32</v>
      </c>
      <c r="J38" s="71">
        <f t="shared" si="0"/>
        <v>32</v>
      </c>
    </row>
    <row r="39" spans="1:15" s="176" customFormat="1" ht="9.6" customHeight="1">
      <c r="A39" s="182">
        <v>43260</v>
      </c>
      <c r="B39" s="183">
        <v>0.58333333333333337</v>
      </c>
      <c r="C39" s="187" t="s">
        <v>9</v>
      </c>
      <c r="D39" s="185" t="s">
        <v>431</v>
      </c>
      <c r="E39" s="185" t="s">
        <v>491</v>
      </c>
      <c r="F39" s="186" t="s">
        <v>478</v>
      </c>
      <c r="G39" s="96"/>
      <c r="H39" s="92">
        <v>26</v>
      </c>
      <c r="I39" s="71">
        <v>2</v>
      </c>
      <c r="J39" s="71">
        <f t="shared" si="0"/>
        <v>52</v>
      </c>
      <c r="K39" s="33"/>
    </row>
    <row r="40" spans="1:15" ht="9.6" customHeight="1">
      <c r="A40" s="188">
        <v>43267</v>
      </c>
      <c r="B40" s="183">
        <v>0.41666666666666669</v>
      </c>
      <c r="C40" s="187" t="s">
        <v>512</v>
      </c>
      <c r="D40" s="185" t="s">
        <v>509</v>
      </c>
      <c r="E40" s="185" t="s">
        <v>58</v>
      </c>
      <c r="F40" s="186" t="s">
        <v>312</v>
      </c>
      <c r="G40" s="96"/>
      <c r="H40" s="92">
        <v>4</v>
      </c>
      <c r="I40" s="71">
        <v>2</v>
      </c>
      <c r="J40" s="71">
        <f t="shared" si="0"/>
        <v>8</v>
      </c>
    </row>
    <row r="41" spans="1:15" ht="9.6" customHeight="1">
      <c r="A41" s="188">
        <v>43271</v>
      </c>
      <c r="B41" s="183">
        <v>0.41666666666666669</v>
      </c>
      <c r="C41" s="187" t="s">
        <v>512</v>
      </c>
      <c r="D41" s="185" t="s">
        <v>509</v>
      </c>
      <c r="E41" s="185" t="s">
        <v>58</v>
      </c>
      <c r="F41" s="186" t="s">
        <v>312</v>
      </c>
      <c r="G41" s="96"/>
      <c r="H41" s="92">
        <v>4</v>
      </c>
      <c r="I41" s="71">
        <v>2</v>
      </c>
      <c r="J41" s="71">
        <f t="shared" si="0"/>
        <v>8</v>
      </c>
    </row>
    <row r="42" spans="1:15" s="176" customFormat="1" ht="9.6" customHeight="1">
      <c r="A42" s="182">
        <v>43275</v>
      </c>
      <c r="B42" s="183">
        <v>0.3125</v>
      </c>
      <c r="C42" s="187" t="s">
        <v>9</v>
      </c>
      <c r="D42" s="185" t="s">
        <v>468</v>
      </c>
      <c r="E42" s="185"/>
      <c r="F42" s="186" t="s">
        <v>477</v>
      </c>
      <c r="G42" s="96"/>
      <c r="H42" s="92">
        <v>26</v>
      </c>
      <c r="I42" s="71">
        <v>2</v>
      </c>
      <c r="J42" s="71">
        <f t="shared" si="0"/>
        <v>52</v>
      </c>
    </row>
    <row r="43" spans="1:15" ht="9.6" customHeight="1">
      <c r="A43" s="182">
        <v>43297</v>
      </c>
      <c r="B43" s="183">
        <v>0.79166666666666663</v>
      </c>
      <c r="C43" s="187" t="s">
        <v>9</v>
      </c>
      <c r="D43" s="185" t="s">
        <v>492</v>
      </c>
      <c r="E43" s="185" t="s">
        <v>471</v>
      </c>
      <c r="F43" s="186" t="s">
        <v>80</v>
      </c>
      <c r="G43" s="96"/>
      <c r="H43" s="92"/>
      <c r="I43" s="71"/>
      <c r="J43" s="71"/>
    </row>
    <row r="44" spans="1:15" ht="9.6" customHeight="1">
      <c r="A44" s="182">
        <v>43302</v>
      </c>
      <c r="B44" s="183">
        <v>0.70833333333333337</v>
      </c>
      <c r="C44" s="184" t="s">
        <v>13</v>
      </c>
      <c r="D44" s="185" t="s">
        <v>36</v>
      </c>
      <c r="E44" s="185" t="s">
        <v>57</v>
      </c>
      <c r="F44" s="186"/>
      <c r="G44" s="96"/>
      <c r="H44" s="92">
        <v>26</v>
      </c>
      <c r="I44" s="71">
        <v>1</v>
      </c>
      <c r="J44" s="71">
        <f>SUM(H44*I44)</f>
        <v>26</v>
      </c>
      <c r="K44" s="177"/>
    </row>
    <row r="45" spans="1:15" s="176" customFormat="1" ht="9.6" customHeight="1">
      <c r="A45" s="182">
        <v>43315</v>
      </c>
      <c r="B45" s="183">
        <v>0.79166666666666663</v>
      </c>
      <c r="C45" s="187" t="s">
        <v>511</v>
      </c>
      <c r="D45" s="185" t="s">
        <v>505</v>
      </c>
      <c r="E45" s="185" t="s">
        <v>423</v>
      </c>
      <c r="F45" s="186" t="s">
        <v>219</v>
      </c>
      <c r="G45" s="96"/>
      <c r="H45" s="92">
        <v>8</v>
      </c>
      <c r="I45" s="71">
        <v>3</v>
      </c>
      <c r="J45" s="71">
        <f>SUM(H45*I45)</f>
        <v>24</v>
      </c>
      <c r="L45" s="33"/>
      <c r="M45" s="33"/>
      <c r="N45" s="33"/>
      <c r="O45" s="33"/>
    </row>
    <row r="46" spans="1:15" ht="9.6" customHeight="1">
      <c r="A46" s="182">
        <v>43317</v>
      </c>
      <c r="B46" s="183">
        <v>0.3125</v>
      </c>
      <c r="C46" s="187" t="s">
        <v>9</v>
      </c>
      <c r="D46" s="185" t="s">
        <v>473</v>
      </c>
      <c r="E46" s="185" t="s">
        <v>472</v>
      </c>
      <c r="F46" s="186" t="s">
        <v>485</v>
      </c>
      <c r="G46" s="96"/>
      <c r="H46" s="92"/>
      <c r="I46" s="71"/>
      <c r="J46" s="71"/>
    </row>
    <row r="47" spans="1:15" ht="9.6" customHeight="1">
      <c r="A47" s="182">
        <v>43323</v>
      </c>
      <c r="B47" s="183">
        <v>0.33333333333333331</v>
      </c>
      <c r="C47" s="187" t="s">
        <v>12</v>
      </c>
      <c r="D47" s="185" t="s">
        <v>22</v>
      </c>
      <c r="E47" s="185" t="s">
        <v>169</v>
      </c>
      <c r="F47" s="186" t="s">
        <v>371</v>
      </c>
      <c r="G47" s="96"/>
      <c r="H47" s="92">
        <v>1</v>
      </c>
      <c r="I47" s="71">
        <v>32</v>
      </c>
      <c r="J47" s="71">
        <f>SUM(H47*I47)</f>
        <v>32</v>
      </c>
      <c r="K47" s="176"/>
    </row>
    <row r="48" spans="1:15" s="177" customFormat="1" ht="9.6" customHeight="1">
      <c r="A48" s="182">
        <v>43323</v>
      </c>
      <c r="B48" s="183">
        <v>0.77083333333333337</v>
      </c>
      <c r="C48" s="187" t="s">
        <v>330</v>
      </c>
      <c r="D48" s="185" t="s">
        <v>272</v>
      </c>
      <c r="E48" s="185" t="s">
        <v>424</v>
      </c>
      <c r="F48" s="186" t="s">
        <v>484</v>
      </c>
      <c r="G48" s="96"/>
      <c r="H48" s="92">
        <v>3</v>
      </c>
      <c r="I48" s="71">
        <v>2</v>
      </c>
      <c r="J48" s="71">
        <f>SUM(H48*I48)</f>
        <v>6</v>
      </c>
      <c r="L48" s="33"/>
      <c r="M48" s="33"/>
      <c r="N48" s="33"/>
      <c r="O48" s="33"/>
    </row>
    <row r="49" spans="1:15" s="176" customFormat="1" ht="9.6" customHeight="1">
      <c r="A49" s="182">
        <v>43330</v>
      </c>
      <c r="B49" s="183">
        <v>0.3125</v>
      </c>
      <c r="C49" s="184" t="s">
        <v>12</v>
      </c>
      <c r="D49" s="185" t="s">
        <v>53</v>
      </c>
      <c r="E49" s="185" t="s">
        <v>171</v>
      </c>
      <c r="F49" s="186" t="s">
        <v>504</v>
      </c>
      <c r="G49" s="96"/>
      <c r="H49" s="92">
        <v>0</v>
      </c>
      <c r="I49" s="71">
        <v>16</v>
      </c>
      <c r="J49" s="71">
        <f>SUM(H49*I49)</f>
        <v>0</v>
      </c>
      <c r="L49" s="33"/>
      <c r="M49" s="33"/>
      <c r="N49" s="33"/>
      <c r="O49" s="33"/>
    </row>
    <row r="50" spans="1:15" ht="9.6" customHeight="1">
      <c r="A50" s="182">
        <v>43339</v>
      </c>
      <c r="B50" s="183">
        <v>0.79166666666666663</v>
      </c>
      <c r="C50" s="187" t="s">
        <v>9</v>
      </c>
      <c r="D50" s="185" t="s">
        <v>473</v>
      </c>
      <c r="E50" s="185" t="s">
        <v>470</v>
      </c>
      <c r="F50" s="186" t="s">
        <v>479</v>
      </c>
      <c r="G50" s="96"/>
      <c r="H50" s="92"/>
      <c r="I50" s="71"/>
      <c r="J50" s="71"/>
    </row>
    <row r="51" spans="1:15" ht="9.6" customHeight="1">
      <c r="A51" s="190">
        <v>43344</v>
      </c>
      <c r="B51" s="183"/>
      <c r="C51" s="187" t="s">
        <v>10</v>
      </c>
      <c r="D51" s="185" t="s">
        <v>498</v>
      </c>
      <c r="E51" s="185" t="s">
        <v>199</v>
      </c>
      <c r="F51" s="186"/>
      <c r="G51" s="96"/>
      <c r="H51" s="92">
        <v>20</v>
      </c>
      <c r="I51" s="71">
        <v>3</v>
      </c>
      <c r="J51" s="71">
        <f t="shared" ref="J51:J62" si="1">SUM(H51*I51)</f>
        <v>60</v>
      </c>
      <c r="K51" s="176"/>
    </row>
    <row r="52" spans="1:15" ht="9.6" customHeight="1">
      <c r="A52" s="182">
        <v>43345</v>
      </c>
      <c r="B52" s="183">
        <v>0.41666666666666669</v>
      </c>
      <c r="C52" s="184" t="s">
        <v>11</v>
      </c>
      <c r="D52" s="185" t="s">
        <v>156</v>
      </c>
      <c r="E52" s="185"/>
      <c r="F52" s="186"/>
      <c r="G52" s="96"/>
      <c r="H52" s="92">
        <v>9</v>
      </c>
      <c r="I52" s="71">
        <v>18</v>
      </c>
      <c r="J52" s="71">
        <f t="shared" si="1"/>
        <v>162</v>
      </c>
      <c r="L52" s="176"/>
      <c r="M52" s="176"/>
      <c r="N52" s="176"/>
      <c r="O52" s="176"/>
    </row>
    <row r="53" spans="1:15" ht="9.6" customHeight="1">
      <c r="A53" s="182">
        <v>43349</v>
      </c>
      <c r="B53" s="183">
        <v>0.79166666666666663</v>
      </c>
      <c r="C53" s="187" t="s">
        <v>511</v>
      </c>
      <c r="D53" s="185" t="s">
        <v>213</v>
      </c>
      <c r="E53" s="185" t="s">
        <v>57</v>
      </c>
      <c r="F53" s="186" t="s">
        <v>121</v>
      </c>
      <c r="G53" s="96"/>
      <c r="H53" s="92">
        <v>8</v>
      </c>
      <c r="I53" s="71">
        <v>3</v>
      </c>
      <c r="J53" s="71">
        <f t="shared" si="1"/>
        <v>24</v>
      </c>
    </row>
    <row r="54" spans="1:15" ht="9.6" customHeight="1">
      <c r="A54" s="182">
        <v>43350</v>
      </c>
      <c r="B54" s="183">
        <v>0.75</v>
      </c>
      <c r="C54" s="184" t="s">
        <v>13</v>
      </c>
      <c r="D54" s="185" t="s">
        <v>43</v>
      </c>
      <c r="E54" s="185" t="s">
        <v>566</v>
      </c>
      <c r="F54" s="186"/>
      <c r="G54" s="96"/>
      <c r="H54" s="92">
        <v>1</v>
      </c>
      <c r="I54" s="71">
        <v>5</v>
      </c>
      <c r="J54" s="71">
        <f t="shared" si="1"/>
        <v>5</v>
      </c>
    </row>
    <row r="55" spans="1:15" s="176" customFormat="1" ht="9.6" customHeight="1">
      <c r="A55" s="182">
        <v>43353</v>
      </c>
      <c r="B55" s="183">
        <v>0.79166666666666663</v>
      </c>
      <c r="C55" s="187" t="s">
        <v>9</v>
      </c>
      <c r="D55" s="185" t="s">
        <v>467</v>
      </c>
      <c r="E55" s="185"/>
      <c r="F55" s="186" t="s">
        <v>373</v>
      </c>
      <c r="G55" s="96"/>
      <c r="H55" s="92">
        <v>26</v>
      </c>
      <c r="I55" s="71">
        <v>2</v>
      </c>
      <c r="J55" s="71">
        <f t="shared" si="1"/>
        <v>52</v>
      </c>
      <c r="L55" s="33"/>
      <c r="M55" s="33"/>
      <c r="N55" s="33"/>
      <c r="O55" s="33"/>
    </row>
    <row r="56" spans="1:15" s="176" customFormat="1" ht="9.6" customHeight="1">
      <c r="A56" s="182">
        <v>43354</v>
      </c>
      <c r="B56" s="183">
        <v>0.77083333333333337</v>
      </c>
      <c r="C56" s="187" t="s">
        <v>328</v>
      </c>
      <c r="D56" s="185" t="s">
        <v>51</v>
      </c>
      <c r="E56" s="185" t="s">
        <v>59</v>
      </c>
      <c r="F56" s="186"/>
      <c r="G56" s="96"/>
      <c r="H56" s="92">
        <v>2</v>
      </c>
      <c r="I56" s="71">
        <v>2</v>
      </c>
      <c r="J56" s="71">
        <f t="shared" si="1"/>
        <v>4</v>
      </c>
      <c r="K56" s="33"/>
      <c r="L56" s="33"/>
      <c r="M56" s="33"/>
      <c r="N56" s="33"/>
      <c r="O56" s="33"/>
    </row>
    <row r="57" spans="1:15" ht="9.6" customHeight="1">
      <c r="A57" s="182">
        <v>43364</v>
      </c>
      <c r="B57" s="183">
        <v>0.75</v>
      </c>
      <c r="C57" s="187" t="s">
        <v>10</v>
      </c>
      <c r="D57" s="185" t="s">
        <v>276</v>
      </c>
      <c r="E57" s="185" t="s">
        <v>59</v>
      </c>
      <c r="F57" s="186"/>
      <c r="G57" s="96"/>
      <c r="H57" s="92">
        <v>2</v>
      </c>
      <c r="I57" s="71">
        <v>2</v>
      </c>
      <c r="J57" s="71">
        <f t="shared" si="1"/>
        <v>4</v>
      </c>
    </row>
    <row r="58" spans="1:15" ht="9.6" customHeight="1">
      <c r="A58" s="182">
        <v>43365</v>
      </c>
      <c r="B58" s="183">
        <v>0.33333333333333331</v>
      </c>
      <c r="C58" s="184" t="s">
        <v>12</v>
      </c>
      <c r="D58" s="185" t="s">
        <v>30</v>
      </c>
      <c r="E58" s="185"/>
      <c r="F58" s="186" t="s">
        <v>501</v>
      </c>
      <c r="G58" s="96"/>
      <c r="H58" s="92">
        <v>2</v>
      </c>
      <c r="I58" s="71">
        <v>32</v>
      </c>
      <c r="J58" s="71">
        <f t="shared" si="1"/>
        <v>64</v>
      </c>
    </row>
    <row r="59" spans="1:15" ht="9.6" customHeight="1">
      <c r="A59" s="192">
        <v>43370</v>
      </c>
      <c r="B59" s="183"/>
      <c r="C59" s="187" t="s">
        <v>12</v>
      </c>
      <c r="D59" s="185" t="s">
        <v>282</v>
      </c>
      <c r="E59" s="185" t="s">
        <v>466</v>
      </c>
      <c r="F59" s="186" t="s">
        <v>80</v>
      </c>
      <c r="G59" s="96"/>
      <c r="H59" s="92">
        <v>1</v>
      </c>
      <c r="I59" s="71">
        <v>24</v>
      </c>
      <c r="J59" s="71">
        <f t="shared" si="1"/>
        <v>24</v>
      </c>
      <c r="K59" s="176"/>
    </row>
    <row r="60" spans="1:15" ht="9.6" customHeight="1">
      <c r="A60" s="182">
        <v>43372</v>
      </c>
      <c r="B60" s="183">
        <v>0.60416666666666663</v>
      </c>
      <c r="C60" s="187" t="s">
        <v>10</v>
      </c>
      <c r="D60" s="185" t="s">
        <v>486</v>
      </c>
      <c r="E60" s="185"/>
      <c r="F60" s="186"/>
      <c r="G60" s="96"/>
      <c r="H60" s="92">
        <v>26</v>
      </c>
      <c r="I60" s="71">
        <v>3</v>
      </c>
      <c r="J60" s="71">
        <f t="shared" si="1"/>
        <v>78</v>
      </c>
    </row>
    <row r="61" spans="1:15" s="176" customFormat="1" ht="9.6" customHeight="1">
      <c r="A61" s="182">
        <v>43375</v>
      </c>
      <c r="B61" s="183">
        <v>0.5</v>
      </c>
      <c r="C61" s="187" t="s">
        <v>13</v>
      </c>
      <c r="D61" s="185" t="s">
        <v>201</v>
      </c>
      <c r="E61" s="185" t="s">
        <v>57</v>
      </c>
      <c r="F61" s="186"/>
      <c r="G61" s="96"/>
      <c r="H61" s="92"/>
      <c r="I61" s="71"/>
      <c r="J61" s="71">
        <f t="shared" si="1"/>
        <v>0</v>
      </c>
      <c r="L61" s="33"/>
      <c r="M61" s="33"/>
      <c r="N61" s="33"/>
      <c r="O61" s="33"/>
    </row>
    <row r="62" spans="1:15" ht="9.6" customHeight="1">
      <c r="A62" s="182">
        <v>43379</v>
      </c>
      <c r="B62" s="183">
        <v>0.41666666666666669</v>
      </c>
      <c r="C62" s="184"/>
      <c r="D62" s="185" t="s">
        <v>441</v>
      </c>
      <c r="E62" s="185" t="s">
        <v>59</v>
      </c>
      <c r="F62" s="186"/>
      <c r="G62" s="96"/>
      <c r="H62" s="92">
        <v>4</v>
      </c>
      <c r="I62" s="71">
        <v>2</v>
      </c>
      <c r="J62" s="71">
        <f t="shared" si="1"/>
        <v>8</v>
      </c>
      <c r="K62" s="176"/>
      <c r="L62" s="176"/>
      <c r="M62" s="176"/>
      <c r="N62" s="176"/>
      <c r="O62" s="176"/>
    </row>
    <row r="63" spans="1:15" ht="9.6" customHeight="1">
      <c r="A63" s="182">
        <v>43384</v>
      </c>
      <c r="B63" s="183">
        <v>0.79166666666666663</v>
      </c>
      <c r="C63" s="187" t="s">
        <v>511</v>
      </c>
      <c r="D63" s="185" t="s">
        <v>213</v>
      </c>
      <c r="E63" s="185" t="s">
        <v>57</v>
      </c>
      <c r="F63" s="186" t="s">
        <v>100</v>
      </c>
      <c r="G63" s="96"/>
      <c r="H63" s="92"/>
      <c r="I63" s="71"/>
      <c r="J63" s="71"/>
    </row>
    <row r="64" spans="1:15" ht="9.6" customHeight="1">
      <c r="A64" s="182">
        <v>43386</v>
      </c>
      <c r="B64" s="183">
        <v>0.54166666666666663</v>
      </c>
      <c r="C64" s="187" t="s">
        <v>9</v>
      </c>
      <c r="D64" s="185" t="s">
        <v>47</v>
      </c>
      <c r="E64" s="185" t="s">
        <v>66</v>
      </c>
      <c r="F64" s="186"/>
      <c r="G64" s="96"/>
      <c r="H64" s="92">
        <v>20</v>
      </c>
      <c r="I64" s="71">
        <v>4</v>
      </c>
      <c r="J64" s="71">
        <f>SUM(H64*I64)</f>
        <v>80</v>
      </c>
      <c r="K64" s="176"/>
    </row>
    <row r="65" spans="1:15" ht="9.6" customHeight="1">
      <c r="A65" s="182">
        <v>43386</v>
      </c>
      <c r="B65" s="183">
        <v>0.41666666666666669</v>
      </c>
      <c r="C65" s="187" t="s">
        <v>330</v>
      </c>
      <c r="D65" s="185" t="s">
        <v>426</v>
      </c>
      <c r="E65" s="185" t="s">
        <v>57</v>
      </c>
      <c r="F65" s="186"/>
      <c r="G65" s="96"/>
      <c r="H65" s="92">
        <v>2</v>
      </c>
      <c r="I65" s="71">
        <v>4</v>
      </c>
      <c r="J65" s="71">
        <f>SUM(H65*I65)</f>
        <v>8</v>
      </c>
      <c r="K65" s="176"/>
    </row>
    <row r="66" spans="1:15" ht="9.6" customHeight="1">
      <c r="A66" s="182">
        <v>43392</v>
      </c>
      <c r="B66" s="183">
        <v>0.35416666666666669</v>
      </c>
      <c r="C66" s="184" t="s">
        <v>12</v>
      </c>
      <c r="D66" s="185" t="s">
        <v>489</v>
      </c>
      <c r="E66" s="185" t="s">
        <v>193</v>
      </c>
      <c r="F66" s="186" t="s">
        <v>490</v>
      </c>
      <c r="G66" s="96"/>
      <c r="H66" s="92"/>
      <c r="I66" s="71"/>
      <c r="J66" s="71"/>
    </row>
    <row r="67" spans="1:15" ht="9.6" customHeight="1">
      <c r="A67" s="182">
        <v>43393</v>
      </c>
      <c r="B67" s="183"/>
      <c r="C67" s="187" t="s">
        <v>12</v>
      </c>
      <c r="D67" s="185" t="s">
        <v>499</v>
      </c>
      <c r="E67" s="185"/>
      <c r="F67" s="186"/>
      <c r="G67" s="96"/>
      <c r="H67" s="92"/>
      <c r="I67" s="71"/>
      <c r="J67" s="71"/>
    </row>
    <row r="68" spans="1:15" s="176" customFormat="1" ht="9.6" customHeight="1">
      <c r="A68" s="182">
        <v>43400</v>
      </c>
      <c r="B68" s="183">
        <v>0.79166666666666663</v>
      </c>
      <c r="C68" s="184" t="s">
        <v>13</v>
      </c>
      <c r="D68" s="185" t="s">
        <v>296</v>
      </c>
      <c r="E68" s="185" t="s">
        <v>507</v>
      </c>
      <c r="F68" s="186"/>
      <c r="G68" s="96"/>
      <c r="H68" s="92">
        <v>32</v>
      </c>
      <c r="I68" s="71">
        <v>1</v>
      </c>
      <c r="J68" s="71">
        <f>SUM(H68*I68)</f>
        <v>32</v>
      </c>
      <c r="K68" s="33"/>
      <c r="L68" s="33"/>
      <c r="M68" s="33"/>
      <c r="N68" s="33"/>
      <c r="O68" s="33"/>
    </row>
    <row r="69" spans="1:15" s="176" customFormat="1" ht="9.6" customHeight="1">
      <c r="A69" s="182">
        <v>43406</v>
      </c>
      <c r="B69" s="183">
        <v>0.79166666666666663</v>
      </c>
      <c r="C69" s="187" t="s">
        <v>511</v>
      </c>
      <c r="D69" s="185" t="s">
        <v>213</v>
      </c>
      <c r="E69" s="185" t="s">
        <v>57</v>
      </c>
      <c r="F69" s="186" t="s">
        <v>80</v>
      </c>
      <c r="G69" s="96"/>
      <c r="H69" s="92"/>
      <c r="I69" s="71"/>
      <c r="J69" s="71"/>
      <c r="K69" s="33"/>
      <c r="L69" s="33"/>
      <c r="M69" s="33"/>
      <c r="N69" s="33"/>
      <c r="O69" s="33"/>
    </row>
    <row r="70" spans="1:15" s="176" customFormat="1" ht="9.6" customHeight="1">
      <c r="A70" s="182">
        <v>43413</v>
      </c>
      <c r="B70" s="183">
        <v>0.66666666666666663</v>
      </c>
      <c r="C70" s="187" t="s">
        <v>13</v>
      </c>
      <c r="D70" s="185" t="s">
        <v>204</v>
      </c>
      <c r="E70" s="185" t="s">
        <v>57</v>
      </c>
      <c r="F70" s="186"/>
      <c r="G70" s="96"/>
      <c r="H70" s="92">
        <v>20</v>
      </c>
      <c r="I70" s="71">
        <v>3</v>
      </c>
      <c r="J70" s="71">
        <f>SUM(H70*I70)</f>
        <v>60</v>
      </c>
      <c r="K70" s="33"/>
      <c r="L70" s="33"/>
      <c r="M70" s="33"/>
      <c r="N70" s="33"/>
      <c r="O70" s="33"/>
    </row>
    <row r="71" spans="1:15" s="176" customFormat="1" ht="9.6" customHeight="1">
      <c r="A71" s="182">
        <v>43417</v>
      </c>
      <c r="B71" s="183">
        <v>0.77083333333333337</v>
      </c>
      <c r="C71" s="187" t="s">
        <v>328</v>
      </c>
      <c r="D71" s="185" t="s">
        <v>51</v>
      </c>
      <c r="E71" s="185" t="s">
        <v>115</v>
      </c>
      <c r="F71" s="186"/>
      <c r="G71" s="96"/>
      <c r="H71" s="92">
        <v>2</v>
      </c>
      <c r="I71" s="71">
        <v>2</v>
      </c>
      <c r="J71" s="71">
        <f>SUM(H71*I71)</f>
        <v>4</v>
      </c>
    </row>
    <row r="72" spans="1:15" s="176" customFormat="1" ht="9.6" customHeight="1">
      <c r="A72" s="182">
        <v>43423</v>
      </c>
      <c r="B72" s="183">
        <v>0.79166666666666663</v>
      </c>
      <c r="C72" s="187" t="s">
        <v>328</v>
      </c>
      <c r="D72" s="185" t="s">
        <v>210</v>
      </c>
      <c r="E72" s="185" t="s">
        <v>57</v>
      </c>
      <c r="F72" s="186"/>
      <c r="G72" s="96"/>
      <c r="H72" s="92">
        <v>12</v>
      </c>
      <c r="I72" s="71">
        <v>2</v>
      </c>
      <c r="J72" s="71">
        <f>SUM(H72*I72)</f>
        <v>24</v>
      </c>
      <c r="K72" s="33"/>
      <c r="L72" s="33"/>
      <c r="M72" s="33"/>
      <c r="N72" s="33"/>
      <c r="O72" s="33"/>
    </row>
    <row r="73" spans="1:15" ht="9.6" customHeight="1">
      <c r="A73" s="182">
        <v>43426</v>
      </c>
      <c r="B73" s="183">
        <v>0.77083333333333337</v>
      </c>
      <c r="C73" s="187" t="s">
        <v>328</v>
      </c>
      <c r="D73" s="185" t="s">
        <v>278</v>
      </c>
      <c r="E73" s="185" t="s">
        <v>279</v>
      </c>
      <c r="F73" s="186"/>
      <c r="G73" s="99"/>
      <c r="H73" s="93">
        <v>2</v>
      </c>
      <c r="I73" s="77">
        <v>2</v>
      </c>
      <c r="J73" s="71">
        <f>SUM(H73*I73)</f>
        <v>4</v>
      </c>
      <c r="K73" s="176"/>
    </row>
    <row r="74" spans="1:15" ht="9.6" customHeight="1">
      <c r="A74" s="182">
        <v>43435</v>
      </c>
      <c r="B74" s="183">
        <v>0.33333333333333331</v>
      </c>
      <c r="C74" s="184" t="s">
        <v>13</v>
      </c>
      <c r="D74" s="185" t="s">
        <v>54</v>
      </c>
      <c r="E74" s="185" t="s">
        <v>198</v>
      </c>
      <c r="F74" s="186"/>
      <c r="G74" s="99"/>
      <c r="H74" s="93"/>
      <c r="I74" s="77"/>
      <c r="J74" s="71">
        <f>SUM(H74*I74)</f>
        <v>0</v>
      </c>
      <c r="K74" s="176"/>
    </row>
    <row r="75" spans="1:15" ht="9.6" customHeight="1">
      <c r="A75" s="182">
        <v>43439</v>
      </c>
      <c r="B75" s="183">
        <v>0.79166666666666663</v>
      </c>
      <c r="C75" s="187" t="s">
        <v>511</v>
      </c>
      <c r="D75" s="185" t="s">
        <v>213</v>
      </c>
      <c r="E75" s="185" t="s">
        <v>57</v>
      </c>
      <c r="F75" s="186" t="s">
        <v>89</v>
      </c>
      <c r="G75" s="99"/>
      <c r="H75" s="93"/>
      <c r="I75" s="77"/>
      <c r="J75" s="71"/>
    </row>
    <row r="76" spans="1:15" ht="9.6" customHeight="1">
      <c r="A76" s="182">
        <v>43461</v>
      </c>
      <c r="B76" s="183">
        <v>0.79166666666666663</v>
      </c>
      <c r="C76" s="187" t="s">
        <v>13</v>
      </c>
      <c r="D76" s="185" t="s">
        <v>506</v>
      </c>
      <c r="E76" s="185" t="s">
        <v>507</v>
      </c>
      <c r="F76" s="186"/>
      <c r="G76" s="99"/>
      <c r="H76" s="93"/>
      <c r="I76" s="77"/>
      <c r="J76" s="71"/>
    </row>
    <row r="77" spans="1:15" ht="9.6" customHeight="1" thickBot="1">
      <c r="A77" s="193">
        <v>43483</v>
      </c>
      <c r="B77" s="194">
        <v>0.79166666666666663</v>
      </c>
      <c r="C77" s="195" t="s">
        <v>328</v>
      </c>
      <c r="D77" s="196" t="s">
        <v>14</v>
      </c>
      <c r="E77" s="196" t="s">
        <v>57</v>
      </c>
      <c r="F77" s="197"/>
      <c r="G77" s="96"/>
      <c r="H77" s="92">
        <v>35</v>
      </c>
      <c r="I77" s="71">
        <v>2</v>
      </c>
      <c r="J77" s="71">
        <f>SUM(H77*I77)</f>
        <v>70</v>
      </c>
    </row>
    <row r="78" spans="1:15" s="35" customFormat="1" ht="9.6" customHeight="1">
      <c r="A78" s="132"/>
      <c r="B78" s="112"/>
      <c r="C78" s="113"/>
      <c r="D78" s="38"/>
      <c r="E78" s="39"/>
      <c r="F78" s="38"/>
      <c r="G78" s="38"/>
      <c r="H78" s="70"/>
      <c r="I78" s="70"/>
      <c r="J78" s="70"/>
    </row>
    <row r="79" spans="1:15" s="35" customFormat="1" ht="9.6" customHeight="1">
      <c r="A79" s="501" t="s">
        <v>513</v>
      </c>
      <c r="B79" s="501"/>
      <c r="C79" s="501"/>
      <c r="D79" s="501"/>
      <c r="E79" s="501"/>
      <c r="F79" s="501"/>
      <c r="G79" s="90"/>
      <c r="H79" s="90"/>
    </row>
    <row r="80" spans="1:15" s="35" customFormat="1" ht="9.6" customHeight="1">
      <c r="A80" s="506" t="s">
        <v>188</v>
      </c>
      <c r="B80" s="506"/>
      <c r="C80" s="506"/>
      <c r="D80" s="506"/>
      <c r="E80" s="506"/>
      <c r="F80" s="506"/>
      <c r="G80" s="84"/>
      <c r="H80" s="84"/>
    </row>
    <row r="81" spans="1:10" s="35" customFormat="1" ht="18" customHeight="1">
      <c r="A81" s="133"/>
      <c r="B81" s="86"/>
      <c r="C81" s="86"/>
      <c r="F81" s="40"/>
      <c r="G81" s="40"/>
    </row>
    <row r="82" spans="1:10" ht="10.199999999999999" customHeight="1">
      <c r="A82" s="182"/>
      <c r="B82" s="183">
        <v>0.35416666666666669</v>
      </c>
      <c r="C82" s="187" t="s">
        <v>12</v>
      </c>
      <c r="D82" s="185" t="s">
        <v>329</v>
      </c>
      <c r="E82" s="185" t="s">
        <v>299</v>
      </c>
      <c r="F82" s="186"/>
      <c r="G82" s="99"/>
      <c r="H82" s="93">
        <v>1</v>
      </c>
      <c r="I82" s="77">
        <v>64</v>
      </c>
      <c r="J82" s="71">
        <f>SUM(H82*I82)</f>
        <v>64</v>
      </c>
    </row>
    <row r="83" spans="1:10" ht="10.199999999999999" customHeight="1">
      <c r="A83" s="182"/>
      <c r="B83" s="183"/>
      <c r="C83" s="187"/>
      <c r="D83" s="185"/>
      <c r="E83" s="185"/>
      <c r="F83" s="186"/>
      <c r="G83" s="99"/>
      <c r="H83" s="93"/>
      <c r="I83" s="77"/>
      <c r="J83" s="71"/>
    </row>
    <row r="84" spans="1:10" ht="10.199999999999999" customHeight="1">
      <c r="A84" s="182"/>
      <c r="B84" s="183"/>
      <c r="C84" s="187"/>
      <c r="D84" s="185"/>
      <c r="E84" s="185"/>
      <c r="F84" s="186"/>
      <c r="G84" s="99"/>
      <c r="H84" s="93"/>
      <c r="I84" s="77"/>
      <c r="J84" s="71"/>
    </row>
  </sheetData>
  <autoFilter ref="A4:F77" xr:uid="{00000000-0009-0000-0000-000002000000}"/>
  <sortState xmlns:xlrd2="http://schemas.microsoft.com/office/spreadsheetml/2017/richdata2" ref="A5:O76">
    <sortCondition ref="A5:A76"/>
    <sortCondition ref="C5:C76"/>
    <sortCondition ref="D5:D76"/>
  </sortState>
  <mergeCells count="5">
    <mergeCell ref="A1:F1"/>
    <mergeCell ref="A2:F2"/>
    <mergeCell ref="A3:F3"/>
    <mergeCell ref="A79:F79"/>
    <mergeCell ref="A80:F80"/>
  </mergeCells>
  <pageMargins left="0" right="0" top="0" bottom="0" header="0" footer="0"/>
  <pageSetup paperSize="9" orientation="portrait" r:id="rId1"/>
  <headerFooter alignWithMargins="0">
    <oddFooter>&amp;R&amp;8&amp;D &amp;T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88"/>
  <sheetViews>
    <sheetView topLeftCell="A19" zoomScaleNormal="100" workbookViewId="0">
      <selection activeCell="D48" sqref="D48"/>
    </sheetView>
  </sheetViews>
  <sheetFormatPr baseColWidth="10" defaultColWidth="11.44140625" defaultRowHeight="18" customHeight="1"/>
  <cols>
    <col min="1" max="1" width="31" style="134" customWidth="1"/>
    <col min="2" max="2" width="7.5546875" style="114" customWidth="1"/>
    <col min="3" max="3" width="3.6640625" style="114" customWidth="1"/>
    <col min="4" max="4" width="40.44140625" style="33" customWidth="1"/>
    <col min="5" max="5" width="18.109375" style="33" customWidth="1"/>
    <col min="6" max="6" width="19" style="40" customWidth="1"/>
    <col min="7" max="7" width="2.33203125" style="40" customWidth="1"/>
    <col min="8" max="8" width="11.44140625" style="33"/>
    <col min="9" max="9" width="5.33203125" style="33" customWidth="1"/>
    <col min="10" max="10" width="13.88671875" style="33" customWidth="1"/>
    <col min="11" max="16384" width="11.44140625" style="33"/>
  </cols>
  <sheetData>
    <row r="1" spans="1:15" ht="21.75" customHeight="1">
      <c r="A1" s="492" t="s">
        <v>460</v>
      </c>
      <c r="B1" s="493"/>
      <c r="C1" s="493"/>
      <c r="D1" s="493"/>
      <c r="E1" s="493"/>
      <c r="F1" s="494"/>
      <c r="G1" s="85"/>
    </row>
    <row r="2" spans="1:15" ht="25.5" customHeight="1">
      <c r="A2" s="503" t="s">
        <v>374</v>
      </c>
      <c r="B2" s="504"/>
      <c r="C2" s="504"/>
      <c r="D2" s="504"/>
      <c r="E2" s="504"/>
      <c r="F2" s="505"/>
      <c r="G2" s="87"/>
    </row>
    <row r="3" spans="1:15" ht="17.25" customHeight="1" thickBot="1">
      <c r="A3" s="498" t="s">
        <v>459</v>
      </c>
      <c r="B3" s="499"/>
      <c r="C3" s="499"/>
      <c r="D3" s="499"/>
      <c r="E3" s="499"/>
      <c r="F3" s="500"/>
      <c r="G3" s="89"/>
      <c r="H3" s="70" t="s">
        <v>208</v>
      </c>
      <c r="I3" s="70" t="s">
        <v>209</v>
      </c>
      <c r="J3" s="70" t="s">
        <v>207</v>
      </c>
    </row>
    <row r="4" spans="1:15" s="34" customFormat="1" ht="18" customHeight="1">
      <c r="A4" s="159" t="s">
        <v>4</v>
      </c>
      <c r="B4" s="157" t="s">
        <v>368</v>
      </c>
      <c r="C4" s="157"/>
      <c r="D4" s="158" t="s">
        <v>5</v>
      </c>
      <c r="E4" s="158" t="s">
        <v>6</v>
      </c>
      <c r="F4" s="160" t="s">
        <v>307</v>
      </c>
      <c r="G4" s="95"/>
      <c r="H4" s="171">
        <v>37</v>
      </c>
      <c r="I4" s="171">
        <f>J4/H4</f>
        <v>60.918918918918919</v>
      </c>
      <c r="J4" s="171">
        <f>SUM(J5:J71)</f>
        <v>2254</v>
      </c>
    </row>
    <row r="5" spans="1:15" s="35" customFormat="1" ht="14.1" customHeight="1">
      <c r="A5" s="173">
        <v>42740</v>
      </c>
      <c r="B5" s="102">
        <v>0.79166666666666663</v>
      </c>
      <c r="C5" s="103" t="s">
        <v>9</v>
      </c>
      <c r="D5" s="51" t="s">
        <v>213</v>
      </c>
      <c r="E5" s="51" t="s">
        <v>57</v>
      </c>
      <c r="F5" s="162"/>
      <c r="G5" s="96"/>
      <c r="H5" s="92">
        <v>8</v>
      </c>
      <c r="I5" s="71">
        <v>3</v>
      </c>
      <c r="J5" s="71">
        <f t="shared" ref="J5:J16" si="0">SUM(H5*I5)</f>
        <v>24</v>
      </c>
      <c r="K5" s="144"/>
      <c r="L5" s="144"/>
      <c r="M5" s="144"/>
      <c r="N5" s="144"/>
      <c r="O5" s="144"/>
    </row>
    <row r="6" spans="1:15" s="35" customFormat="1" ht="14.1" customHeight="1">
      <c r="A6" s="161">
        <v>42755</v>
      </c>
      <c r="B6" s="102">
        <v>0.79166666666666663</v>
      </c>
      <c r="C6" s="103" t="s">
        <v>328</v>
      </c>
      <c r="D6" s="51" t="s">
        <v>14</v>
      </c>
      <c r="E6" s="51" t="s">
        <v>56</v>
      </c>
      <c r="F6" s="162"/>
      <c r="G6" s="96"/>
      <c r="H6" s="92">
        <v>35</v>
      </c>
      <c r="I6" s="71">
        <v>2</v>
      </c>
      <c r="J6" s="71">
        <f t="shared" si="0"/>
        <v>70</v>
      </c>
    </row>
    <row r="7" spans="1:15" s="35" customFormat="1" ht="14.1" customHeight="1">
      <c r="A7" s="161">
        <v>42762</v>
      </c>
      <c r="B7" s="102">
        <v>0.79166666666666663</v>
      </c>
      <c r="C7" s="103" t="s">
        <v>9</v>
      </c>
      <c r="D7" s="51" t="s">
        <v>377</v>
      </c>
      <c r="E7" s="51" t="s">
        <v>56</v>
      </c>
      <c r="F7" s="162" t="s">
        <v>80</v>
      </c>
      <c r="G7" s="96"/>
      <c r="H7" s="92">
        <v>26</v>
      </c>
      <c r="I7" s="71">
        <v>2</v>
      </c>
      <c r="J7" s="71">
        <f t="shared" si="0"/>
        <v>52</v>
      </c>
      <c r="K7" s="144"/>
      <c r="L7" s="144"/>
      <c r="M7" s="144"/>
      <c r="N7" s="144"/>
      <c r="O7" s="144"/>
    </row>
    <row r="8" spans="1:15" s="144" customFormat="1" ht="14.1" customHeight="1">
      <c r="A8" s="173">
        <v>42775</v>
      </c>
      <c r="B8" s="102">
        <v>0.79166666666666663</v>
      </c>
      <c r="C8" s="103" t="s">
        <v>9</v>
      </c>
      <c r="D8" s="51" t="s">
        <v>213</v>
      </c>
      <c r="E8" s="51" t="s">
        <v>57</v>
      </c>
      <c r="F8" s="162" t="s">
        <v>292</v>
      </c>
      <c r="G8" s="96"/>
      <c r="H8" s="92">
        <v>8</v>
      </c>
      <c r="I8" s="71">
        <v>8</v>
      </c>
      <c r="J8" s="71">
        <f t="shared" si="0"/>
        <v>64</v>
      </c>
    </row>
    <row r="9" spans="1:15" s="35" customFormat="1" ht="14.1" customHeight="1">
      <c r="A9" s="161">
        <v>42782</v>
      </c>
      <c r="B9" s="102">
        <v>0.77083333333333337</v>
      </c>
      <c r="C9" s="103" t="s">
        <v>11</v>
      </c>
      <c r="D9" s="51" t="s">
        <v>20</v>
      </c>
      <c r="E9" s="51" t="s">
        <v>77</v>
      </c>
      <c r="F9" s="162"/>
      <c r="G9" s="96"/>
      <c r="H9" s="92">
        <v>6</v>
      </c>
      <c r="I9" s="71">
        <v>2</v>
      </c>
      <c r="J9" s="71">
        <f t="shared" si="0"/>
        <v>12</v>
      </c>
    </row>
    <row r="10" spans="1:15" s="35" customFormat="1" ht="14.1" customHeight="1">
      <c r="A10" s="161">
        <v>42783</v>
      </c>
      <c r="B10" s="102">
        <v>0.79166666666666663</v>
      </c>
      <c r="C10" s="103" t="s">
        <v>9</v>
      </c>
      <c r="D10" s="51" t="s">
        <v>447</v>
      </c>
      <c r="E10" s="51" t="s">
        <v>57</v>
      </c>
      <c r="F10" s="162" t="s">
        <v>462</v>
      </c>
      <c r="G10" s="96"/>
      <c r="H10" s="92">
        <v>26</v>
      </c>
      <c r="I10" s="71">
        <v>2</v>
      </c>
      <c r="J10" s="71">
        <f t="shared" si="0"/>
        <v>52</v>
      </c>
    </row>
    <row r="11" spans="1:15" s="35" customFormat="1" ht="14.1" customHeight="1">
      <c r="A11" s="161">
        <v>42783</v>
      </c>
      <c r="B11" s="102">
        <v>0.84375</v>
      </c>
      <c r="C11" s="103" t="s">
        <v>13</v>
      </c>
      <c r="D11" s="51" t="s">
        <v>384</v>
      </c>
      <c r="E11" s="51" t="s">
        <v>385</v>
      </c>
      <c r="F11" s="162"/>
      <c r="G11" s="96"/>
      <c r="H11" s="92">
        <v>26</v>
      </c>
      <c r="I11" s="71">
        <v>1</v>
      </c>
      <c r="J11" s="71">
        <f t="shared" si="0"/>
        <v>26</v>
      </c>
    </row>
    <row r="12" spans="1:15" s="35" customFormat="1" ht="14.1" customHeight="1">
      <c r="A12" s="163">
        <v>42784</v>
      </c>
      <c r="B12" s="174"/>
      <c r="C12" s="103" t="s">
        <v>9</v>
      </c>
      <c r="D12" s="51" t="s">
        <v>211</v>
      </c>
      <c r="E12" s="51" t="s">
        <v>406</v>
      </c>
      <c r="F12" s="162"/>
      <c r="G12" s="96"/>
      <c r="H12" s="92">
        <v>8</v>
      </c>
      <c r="I12" s="71">
        <v>2</v>
      </c>
      <c r="J12" s="71">
        <f t="shared" si="0"/>
        <v>16</v>
      </c>
    </row>
    <row r="13" spans="1:15" s="35" customFormat="1" ht="14.1" customHeight="1">
      <c r="A13" s="161">
        <v>42789</v>
      </c>
      <c r="B13" s="102">
        <v>0.77083333333333337</v>
      </c>
      <c r="C13" s="103" t="s">
        <v>328</v>
      </c>
      <c r="D13" s="51" t="s">
        <v>51</v>
      </c>
      <c r="E13" s="51" t="s">
        <v>67</v>
      </c>
      <c r="F13" s="162"/>
      <c r="G13" s="96"/>
      <c r="H13" s="92">
        <v>2</v>
      </c>
      <c r="I13" s="71">
        <v>2</v>
      </c>
      <c r="J13" s="71">
        <f t="shared" si="0"/>
        <v>4</v>
      </c>
    </row>
    <row r="14" spans="1:15" s="35" customFormat="1" ht="14.1" customHeight="1">
      <c r="A14" s="173">
        <v>42797</v>
      </c>
      <c r="B14" s="102">
        <v>0.79166666666666663</v>
      </c>
      <c r="C14" s="103" t="s">
        <v>9</v>
      </c>
      <c r="D14" s="51" t="s">
        <v>457</v>
      </c>
      <c r="E14" s="51" t="s">
        <v>458</v>
      </c>
      <c r="F14" s="162" t="s">
        <v>80</v>
      </c>
      <c r="G14" s="96"/>
      <c r="H14" s="92">
        <v>8</v>
      </c>
      <c r="I14" s="71">
        <v>3</v>
      </c>
      <c r="J14" s="71">
        <f t="shared" si="0"/>
        <v>24</v>
      </c>
    </row>
    <row r="15" spans="1:15" s="144" customFormat="1" ht="14.1" customHeight="1">
      <c r="A15" s="161">
        <v>42805</v>
      </c>
      <c r="B15" s="156">
        <v>0.41666666666666669</v>
      </c>
      <c r="C15" s="103" t="s">
        <v>9</v>
      </c>
      <c r="D15" s="51" t="s">
        <v>19</v>
      </c>
      <c r="E15" s="51" t="s">
        <v>58</v>
      </c>
      <c r="F15" s="162"/>
      <c r="G15" s="96"/>
      <c r="H15" s="92">
        <v>19</v>
      </c>
      <c r="I15" s="71">
        <v>2</v>
      </c>
      <c r="J15" s="71">
        <f t="shared" si="0"/>
        <v>38</v>
      </c>
      <c r="K15" s="35"/>
      <c r="L15" s="35"/>
      <c r="M15" s="35"/>
      <c r="N15" s="35"/>
      <c r="O15" s="35"/>
    </row>
    <row r="16" spans="1:15" s="35" customFormat="1" ht="14.1" customHeight="1">
      <c r="A16" s="161">
        <v>42805</v>
      </c>
      <c r="B16" s="102">
        <v>0.58333333333333337</v>
      </c>
      <c r="C16" s="103" t="s">
        <v>9</v>
      </c>
      <c r="D16" s="51" t="s">
        <v>16</v>
      </c>
      <c r="E16" s="51" t="s">
        <v>57</v>
      </c>
      <c r="F16" s="162"/>
      <c r="G16" s="96"/>
      <c r="H16" s="92">
        <v>27</v>
      </c>
      <c r="I16" s="71">
        <v>2</v>
      </c>
      <c r="J16" s="71">
        <f t="shared" si="0"/>
        <v>54</v>
      </c>
    </row>
    <row r="17" spans="1:15" s="35" customFormat="1" ht="14.1" customHeight="1">
      <c r="A17" s="161">
        <v>42814</v>
      </c>
      <c r="B17" s="102">
        <v>0.35416666666666669</v>
      </c>
      <c r="C17" s="103" t="s">
        <v>12</v>
      </c>
      <c r="D17" s="51" t="s">
        <v>449</v>
      </c>
      <c r="E17" s="51" t="s">
        <v>299</v>
      </c>
      <c r="F17" s="162" t="s">
        <v>80</v>
      </c>
      <c r="G17" s="96"/>
      <c r="H17" s="92"/>
      <c r="I17" s="71"/>
      <c r="J17" s="71"/>
    </row>
    <row r="18" spans="1:15" s="35" customFormat="1" ht="14.1" customHeight="1">
      <c r="A18" s="161">
        <v>42814</v>
      </c>
      <c r="B18" s="102">
        <v>0.35416666666666669</v>
      </c>
      <c r="C18" s="103" t="s">
        <v>12</v>
      </c>
      <c r="D18" s="51" t="s">
        <v>24</v>
      </c>
      <c r="E18" s="51" t="s">
        <v>299</v>
      </c>
      <c r="F18" s="162" t="s">
        <v>451</v>
      </c>
      <c r="G18" s="96"/>
      <c r="H18" s="92"/>
      <c r="I18" s="71"/>
      <c r="J18" s="71"/>
    </row>
    <row r="19" spans="1:15" s="35" customFormat="1" ht="14.1" customHeight="1">
      <c r="A19" s="161">
        <v>42818</v>
      </c>
      <c r="B19" s="102">
        <v>0.79166666666666663</v>
      </c>
      <c r="C19" s="103" t="s">
        <v>9</v>
      </c>
      <c r="D19" s="51" t="s">
        <v>443</v>
      </c>
      <c r="E19" s="51" t="s">
        <v>56</v>
      </c>
      <c r="F19" s="162" t="s">
        <v>437</v>
      </c>
      <c r="G19" s="96"/>
      <c r="H19" s="92">
        <v>26</v>
      </c>
      <c r="I19" s="71">
        <v>2</v>
      </c>
      <c r="J19" s="71">
        <f>SUM(H19*I19)</f>
        <v>52</v>
      </c>
    </row>
    <row r="20" spans="1:15" s="144" customFormat="1" ht="14.1" customHeight="1">
      <c r="A20" s="161">
        <v>42818</v>
      </c>
      <c r="B20" s="102">
        <v>0.79166666666666663</v>
      </c>
      <c r="C20" s="103" t="s">
        <v>11</v>
      </c>
      <c r="D20" s="51" t="s">
        <v>268</v>
      </c>
      <c r="E20" s="51" t="s">
        <v>438</v>
      </c>
      <c r="F20" s="162"/>
      <c r="G20" s="96"/>
      <c r="H20" s="92">
        <v>6</v>
      </c>
      <c r="I20" s="71">
        <v>3</v>
      </c>
      <c r="J20" s="71">
        <f>SUM(H20*I20)</f>
        <v>18</v>
      </c>
      <c r="K20" s="35"/>
      <c r="L20" s="35"/>
      <c r="M20" s="35"/>
      <c r="N20" s="35"/>
      <c r="O20" s="35"/>
    </row>
    <row r="21" spans="1:15" s="144" customFormat="1" ht="14.1" customHeight="1">
      <c r="A21" s="161">
        <v>42819</v>
      </c>
      <c r="B21" s="102">
        <v>0.33333333333333331</v>
      </c>
      <c r="C21" s="103" t="s">
        <v>12</v>
      </c>
      <c r="D21" s="51" t="s">
        <v>41</v>
      </c>
      <c r="E21" s="51" t="s">
        <v>440</v>
      </c>
      <c r="F21" s="162" t="s">
        <v>452</v>
      </c>
      <c r="G21" s="96"/>
      <c r="H21" s="92">
        <v>2</v>
      </c>
      <c r="I21" s="71">
        <v>56</v>
      </c>
      <c r="J21" s="71">
        <f>SUM(H21*I21)</f>
        <v>112</v>
      </c>
      <c r="K21" s="35"/>
      <c r="L21" s="35"/>
      <c r="M21" s="35"/>
      <c r="N21" s="35"/>
      <c r="O21" s="35"/>
    </row>
    <row r="22" spans="1:15" s="35" customFormat="1" ht="14.1" customHeight="1">
      <c r="A22" s="161">
        <v>42821</v>
      </c>
      <c r="B22" s="102">
        <v>0.35416666666666669</v>
      </c>
      <c r="C22" s="103" t="s">
        <v>9</v>
      </c>
      <c r="D22" s="51" t="s">
        <v>448</v>
      </c>
      <c r="E22" s="51" t="s">
        <v>299</v>
      </c>
      <c r="F22" s="162" t="s">
        <v>223</v>
      </c>
      <c r="G22" s="96"/>
      <c r="H22" s="92"/>
      <c r="I22" s="71"/>
      <c r="J22" s="71"/>
    </row>
    <row r="23" spans="1:15" s="2" customFormat="1" ht="14.1" customHeight="1">
      <c r="A23" s="161">
        <v>42826</v>
      </c>
      <c r="B23" s="102">
        <v>0.41666666666666669</v>
      </c>
      <c r="C23" s="103" t="s">
        <v>166</v>
      </c>
      <c r="D23" s="51" t="s">
        <v>411</v>
      </c>
      <c r="E23" s="51" t="s">
        <v>157</v>
      </c>
      <c r="F23" s="162"/>
      <c r="G23" s="96"/>
      <c r="H23" s="92">
        <v>9</v>
      </c>
      <c r="I23" s="71">
        <v>5</v>
      </c>
      <c r="J23" s="71">
        <f>SUM(H23*I23)</f>
        <v>45</v>
      </c>
    </row>
    <row r="24" spans="1:15" s="35" customFormat="1" ht="14.1" customHeight="1">
      <c r="A24" s="161">
        <v>42826</v>
      </c>
      <c r="B24" s="102">
        <v>0.41666666666666669</v>
      </c>
      <c r="C24" s="103" t="s">
        <v>13</v>
      </c>
      <c r="D24" s="51" t="s">
        <v>308</v>
      </c>
      <c r="E24" s="51" t="s">
        <v>57</v>
      </c>
      <c r="F24" s="162"/>
      <c r="G24" s="96"/>
      <c r="H24" s="92">
        <v>15</v>
      </c>
      <c r="I24" s="71">
        <v>4</v>
      </c>
      <c r="J24" s="71">
        <f>SUM(H24*I24)</f>
        <v>60</v>
      </c>
    </row>
    <row r="25" spans="1:15" s="35" customFormat="1" ht="14.1" customHeight="1">
      <c r="A25" s="161">
        <v>42826</v>
      </c>
      <c r="B25" s="102"/>
      <c r="C25" s="103" t="s">
        <v>330</v>
      </c>
      <c r="D25" s="51" t="s">
        <v>271</v>
      </c>
      <c r="E25" s="51" t="s">
        <v>59</v>
      </c>
      <c r="F25" s="162"/>
      <c r="G25" s="96"/>
      <c r="H25" s="92">
        <v>3</v>
      </c>
      <c r="I25" s="71">
        <v>2</v>
      </c>
      <c r="J25" s="71">
        <f>SUM(H25*I25)</f>
        <v>6</v>
      </c>
    </row>
    <row r="26" spans="1:15" s="2" customFormat="1" ht="14.1" customHeight="1">
      <c r="A26" s="173">
        <v>42831</v>
      </c>
      <c r="B26" s="102">
        <v>0.79166666666666663</v>
      </c>
      <c r="C26" s="103" t="s">
        <v>9</v>
      </c>
      <c r="D26" s="51" t="s">
        <v>213</v>
      </c>
      <c r="E26" s="51" t="s">
        <v>57</v>
      </c>
      <c r="F26" s="162" t="s">
        <v>292</v>
      </c>
      <c r="G26" s="96"/>
      <c r="H26" s="92">
        <v>8</v>
      </c>
      <c r="I26" s="71">
        <v>3</v>
      </c>
      <c r="J26" s="71">
        <f>SUM(H26*I26)</f>
        <v>24</v>
      </c>
      <c r="K26" s="144"/>
      <c r="L26" s="144"/>
      <c r="M26" s="144"/>
      <c r="N26" s="144"/>
      <c r="O26" s="144"/>
    </row>
    <row r="27" spans="1:15" s="35" customFormat="1" ht="14.1" customHeight="1">
      <c r="A27" s="161">
        <v>42832</v>
      </c>
      <c r="B27" s="102">
        <v>0.79166666666666663</v>
      </c>
      <c r="C27" s="103" t="s">
        <v>9</v>
      </c>
      <c r="D27" s="51" t="s">
        <v>439</v>
      </c>
      <c r="E27" s="51" t="s">
        <v>57</v>
      </c>
      <c r="F27" s="162" t="s">
        <v>80</v>
      </c>
      <c r="G27" s="96"/>
      <c r="H27" s="92">
        <v>8</v>
      </c>
      <c r="I27" s="71">
        <v>3</v>
      </c>
      <c r="J27" s="71">
        <f>SUM(H27*I27)</f>
        <v>24</v>
      </c>
      <c r="K27" s="2"/>
      <c r="L27" s="2"/>
      <c r="M27" s="2"/>
      <c r="N27" s="2"/>
      <c r="O27" s="2"/>
    </row>
    <row r="28" spans="1:15" s="144" customFormat="1" ht="14.1" customHeight="1">
      <c r="A28" s="161">
        <v>42854</v>
      </c>
      <c r="B28" s="102"/>
      <c r="C28" s="103" t="s">
        <v>12</v>
      </c>
      <c r="D28" s="51" t="s">
        <v>420</v>
      </c>
      <c r="E28" s="51"/>
      <c r="F28" s="162"/>
      <c r="G28" s="96"/>
      <c r="H28" s="92"/>
      <c r="I28" s="71"/>
      <c r="J28" s="71"/>
      <c r="K28" s="2"/>
      <c r="L28" s="2"/>
      <c r="M28" s="2"/>
      <c r="N28" s="2"/>
      <c r="O28" s="2"/>
    </row>
    <row r="29" spans="1:15" s="35" customFormat="1" ht="14.1" customHeight="1">
      <c r="A29" s="161">
        <v>42855</v>
      </c>
      <c r="B29" s="102">
        <v>0.75</v>
      </c>
      <c r="C29" s="103" t="s">
        <v>13</v>
      </c>
      <c r="D29" s="51" t="s">
        <v>408</v>
      </c>
      <c r="E29" s="51" t="s">
        <v>57</v>
      </c>
      <c r="F29" s="162"/>
      <c r="G29" s="96"/>
      <c r="H29" s="92">
        <v>26</v>
      </c>
      <c r="I29" s="71">
        <v>0</v>
      </c>
      <c r="J29" s="71">
        <f>SUM(H29*I29)</f>
        <v>0</v>
      </c>
    </row>
    <row r="30" spans="1:15" s="35" customFormat="1" ht="14.1" customHeight="1">
      <c r="A30" s="173">
        <v>42859</v>
      </c>
      <c r="B30" s="102">
        <v>0.79166666666666663</v>
      </c>
      <c r="C30" s="103" t="s">
        <v>9</v>
      </c>
      <c r="D30" s="51" t="s">
        <v>213</v>
      </c>
      <c r="E30" s="51" t="s">
        <v>57</v>
      </c>
      <c r="F30" s="162" t="s">
        <v>292</v>
      </c>
      <c r="G30" s="96"/>
      <c r="H30" s="92">
        <v>8</v>
      </c>
      <c r="I30" s="71">
        <v>3</v>
      </c>
      <c r="J30" s="71">
        <f>SUM(H30*I30)</f>
        <v>24</v>
      </c>
    </row>
    <row r="31" spans="1:15" s="2" customFormat="1" ht="14.1" customHeight="1">
      <c r="A31" s="163">
        <v>42859</v>
      </c>
      <c r="B31" s="102"/>
      <c r="C31" s="103" t="s">
        <v>9</v>
      </c>
      <c r="D31" s="51" t="s">
        <v>283</v>
      </c>
      <c r="E31" s="51" t="s">
        <v>297</v>
      </c>
      <c r="F31" s="162"/>
      <c r="G31" s="96"/>
      <c r="H31" s="92">
        <v>2</v>
      </c>
      <c r="I31" s="71">
        <v>8</v>
      </c>
      <c r="J31" s="71">
        <f>SUM(H31*I31)</f>
        <v>16</v>
      </c>
    </row>
    <row r="32" spans="1:15" s="144" customFormat="1" ht="14.1" customHeight="1">
      <c r="A32" s="161">
        <v>42864</v>
      </c>
      <c r="B32" s="102">
        <v>0.41666666666666669</v>
      </c>
      <c r="C32" s="103" t="s">
        <v>11</v>
      </c>
      <c r="D32" s="51" t="s">
        <v>306</v>
      </c>
      <c r="E32" s="51" t="s">
        <v>57</v>
      </c>
      <c r="F32" s="162" t="s">
        <v>340</v>
      </c>
      <c r="G32" s="96"/>
      <c r="H32" s="92">
        <v>3</v>
      </c>
      <c r="I32" s="71">
        <v>6</v>
      </c>
      <c r="J32" s="71">
        <f>SUM(H32*I32)</f>
        <v>18</v>
      </c>
    </row>
    <row r="33" spans="1:15" s="144" customFormat="1" ht="14.1" customHeight="1">
      <c r="A33" s="161">
        <v>42868</v>
      </c>
      <c r="B33" s="102">
        <v>0.75</v>
      </c>
      <c r="C33" s="103" t="s">
        <v>328</v>
      </c>
      <c r="D33" s="51" t="s">
        <v>421</v>
      </c>
      <c r="E33" s="51" t="s">
        <v>422</v>
      </c>
      <c r="F33" s="162"/>
      <c r="G33" s="96"/>
      <c r="H33" s="92"/>
      <c r="I33" s="71"/>
      <c r="J33" s="71"/>
      <c r="K33" s="35"/>
      <c r="L33" s="35"/>
      <c r="M33" s="35"/>
      <c r="N33" s="35"/>
      <c r="O33" s="35"/>
    </row>
    <row r="34" spans="1:15" s="35" customFormat="1" ht="14.1" customHeight="1">
      <c r="A34" s="161">
        <v>42869</v>
      </c>
      <c r="B34" s="102">
        <v>0.3125</v>
      </c>
      <c r="C34" s="103" t="s">
        <v>9</v>
      </c>
      <c r="D34" s="51" t="s">
        <v>432</v>
      </c>
      <c r="E34" s="51"/>
      <c r="F34" s="162" t="s">
        <v>461</v>
      </c>
      <c r="G34" s="96"/>
      <c r="H34" s="92">
        <v>26</v>
      </c>
      <c r="I34" s="71">
        <v>2</v>
      </c>
      <c r="J34" s="71">
        <f t="shared" ref="J34:J69" si="1">SUM(H34*I34)</f>
        <v>52</v>
      </c>
    </row>
    <row r="35" spans="1:15" s="35" customFormat="1" ht="14.1" customHeight="1">
      <c r="A35" s="161">
        <v>42876</v>
      </c>
      <c r="B35" s="102">
        <v>0.375</v>
      </c>
      <c r="C35" s="103" t="s">
        <v>9</v>
      </c>
      <c r="D35" s="51" t="s">
        <v>32</v>
      </c>
      <c r="E35" s="51" t="s">
        <v>317</v>
      </c>
      <c r="F35" s="162"/>
      <c r="G35" s="96"/>
      <c r="H35" s="92">
        <v>4</v>
      </c>
      <c r="I35" s="71">
        <v>3</v>
      </c>
      <c r="J35" s="71">
        <f t="shared" si="1"/>
        <v>12</v>
      </c>
      <c r="K35" s="2"/>
      <c r="L35" s="2"/>
      <c r="M35" s="2"/>
      <c r="N35" s="2"/>
      <c r="O35" s="2"/>
    </row>
    <row r="36" spans="1:15" s="144" customFormat="1" ht="14.1" customHeight="1">
      <c r="A36" s="161">
        <v>42878</v>
      </c>
      <c r="B36" s="102">
        <v>0.77083333333333337</v>
      </c>
      <c r="C36" s="103" t="s">
        <v>328</v>
      </c>
      <c r="D36" s="51" t="s">
        <v>51</v>
      </c>
      <c r="E36" s="51" t="s">
        <v>423</v>
      </c>
      <c r="F36" s="162"/>
      <c r="G36" s="96"/>
      <c r="H36" s="92">
        <v>2</v>
      </c>
      <c r="I36" s="71">
        <v>2</v>
      </c>
      <c r="J36" s="71">
        <f t="shared" si="1"/>
        <v>4</v>
      </c>
    </row>
    <row r="37" spans="1:15" s="35" customFormat="1" ht="14.1" customHeight="1">
      <c r="A37" s="161">
        <v>42889</v>
      </c>
      <c r="B37" s="102">
        <v>0.33333333333333331</v>
      </c>
      <c r="C37" s="103" t="s">
        <v>12</v>
      </c>
      <c r="D37" s="51" t="s">
        <v>30</v>
      </c>
      <c r="E37" s="51"/>
      <c r="F37" s="162"/>
      <c r="G37" s="96"/>
      <c r="H37" s="92">
        <v>2</v>
      </c>
      <c r="I37" s="71">
        <v>32</v>
      </c>
      <c r="J37" s="71">
        <f t="shared" si="1"/>
        <v>64</v>
      </c>
    </row>
    <row r="38" spans="1:15" s="124" customFormat="1" ht="14.1" customHeight="1">
      <c r="A38" s="161">
        <v>42898</v>
      </c>
      <c r="B38" s="102">
        <v>0.79166666666666663</v>
      </c>
      <c r="C38" s="103" t="s">
        <v>9</v>
      </c>
      <c r="D38" s="51" t="s">
        <v>435</v>
      </c>
      <c r="E38" s="51" t="s">
        <v>436</v>
      </c>
      <c r="F38" s="162" t="s">
        <v>340</v>
      </c>
      <c r="G38" s="96"/>
      <c r="H38" s="92">
        <v>26</v>
      </c>
      <c r="I38" s="71">
        <v>2</v>
      </c>
      <c r="J38" s="71">
        <f t="shared" si="1"/>
        <v>52</v>
      </c>
      <c r="K38" s="35"/>
      <c r="L38" s="35"/>
      <c r="M38" s="35"/>
      <c r="N38" s="35"/>
      <c r="O38" s="35"/>
    </row>
    <row r="39" spans="1:15" s="124" customFormat="1" ht="14.1" customHeight="1">
      <c r="A39" s="161">
        <v>42917</v>
      </c>
      <c r="B39" s="102"/>
      <c r="C39" s="103" t="s">
        <v>330</v>
      </c>
      <c r="D39" s="51" t="s">
        <v>272</v>
      </c>
      <c r="E39" s="51" t="s">
        <v>424</v>
      </c>
      <c r="F39" s="162"/>
      <c r="G39" s="96"/>
      <c r="H39" s="92">
        <v>3</v>
      </c>
      <c r="I39" s="71">
        <v>2</v>
      </c>
      <c r="J39" s="71">
        <f t="shared" si="1"/>
        <v>6</v>
      </c>
    </row>
    <row r="40" spans="1:15" s="144" customFormat="1" ht="14.1" customHeight="1">
      <c r="A40" s="161">
        <v>42925</v>
      </c>
      <c r="B40" s="102">
        <v>0.3125</v>
      </c>
      <c r="C40" s="103" t="s">
        <v>9</v>
      </c>
      <c r="D40" s="51" t="s">
        <v>429</v>
      </c>
      <c r="E40" s="51"/>
      <c r="F40" s="162" t="s">
        <v>433</v>
      </c>
      <c r="G40" s="96"/>
      <c r="H40" s="92">
        <v>26</v>
      </c>
      <c r="I40" s="71">
        <v>2</v>
      </c>
      <c r="J40" s="71">
        <f t="shared" si="1"/>
        <v>52</v>
      </c>
    </row>
    <row r="41" spans="1:15" s="35" customFormat="1" ht="14.1" customHeight="1">
      <c r="A41" s="161">
        <v>42945</v>
      </c>
      <c r="B41" s="102">
        <v>0.70833333333333337</v>
      </c>
      <c r="C41" s="103" t="s">
        <v>13</v>
      </c>
      <c r="D41" s="51" t="s">
        <v>36</v>
      </c>
      <c r="E41" s="51" t="s">
        <v>57</v>
      </c>
      <c r="F41" s="162" t="s">
        <v>329</v>
      </c>
      <c r="G41" s="96"/>
      <c r="H41" s="92">
        <v>26</v>
      </c>
      <c r="I41" s="71">
        <v>1</v>
      </c>
      <c r="J41" s="71">
        <f t="shared" si="1"/>
        <v>26</v>
      </c>
      <c r="K41" s="124"/>
      <c r="L41" s="124"/>
      <c r="M41" s="124"/>
      <c r="N41" s="124"/>
      <c r="O41" s="124"/>
    </row>
    <row r="42" spans="1:15" s="35" customFormat="1" ht="14.1" customHeight="1">
      <c r="A42" s="161">
        <v>42947</v>
      </c>
      <c r="B42" s="102">
        <v>0.79166666666666663</v>
      </c>
      <c r="C42" s="103" t="s">
        <v>9</v>
      </c>
      <c r="D42" s="51" t="s">
        <v>463</v>
      </c>
      <c r="E42" s="51" t="s">
        <v>464</v>
      </c>
      <c r="F42" s="162"/>
      <c r="G42" s="96"/>
      <c r="H42" s="92">
        <v>26</v>
      </c>
      <c r="I42" s="71">
        <v>2</v>
      </c>
      <c r="J42" s="71">
        <f t="shared" si="1"/>
        <v>52</v>
      </c>
    </row>
    <row r="43" spans="1:15" s="35" customFormat="1" ht="14.1" customHeight="1">
      <c r="A43" s="161">
        <v>42966</v>
      </c>
      <c r="B43" s="102">
        <v>0.3125</v>
      </c>
      <c r="C43" s="103" t="s">
        <v>9</v>
      </c>
      <c r="D43" s="51" t="s">
        <v>53</v>
      </c>
      <c r="E43" s="51" t="s">
        <v>171</v>
      </c>
      <c r="F43" s="162" t="s">
        <v>452</v>
      </c>
      <c r="G43" s="96"/>
      <c r="H43" s="92">
        <v>2</v>
      </c>
      <c r="I43" s="71">
        <v>16</v>
      </c>
      <c r="J43" s="71">
        <f t="shared" si="1"/>
        <v>32</v>
      </c>
      <c r="K43" s="144"/>
      <c r="L43" s="144"/>
      <c r="M43" s="144"/>
      <c r="N43" s="144"/>
      <c r="O43" s="144"/>
    </row>
    <row r="44" spans="1:15" s="144" customFormat="1" ht="14.1" customHeight="1">
      <c r="A44" s="161">
        <v>42967</v>
      </c>
      <c r="B44" s="102">
        <v>0.3125</v>
      </c>
      <c r="C44" s="103" t="s">
        <v>9</v>
      </c>
      <c r="D44" s="51" t="s">
        <v>430</v>
      </c>
      <c r="E44" s="51"/>
      <c r="F44" s="162" t="s">
        <v>434</v>
      </c>
      <c r="G44" s="96"/>
      <c r="H44" s="92">
        <v>26</v>
      </c>
      <c r="I44" s="71">
        <v>2</v>
      </c>
      <c r="J44" s="71">
        <f t="shared" si="1"/>
        <v>52</v>
      </c>
    </row>
    <row r="45" spans="1:15" s="144" customFormat="1" ht="14.1" customHeight="1">
      <c r="A45" s="163">
        <v>42967</v>
      </c>
      <c r="B45" s="156"/>
      <c r="C45" s="103" t="s">
        <v>10</v>
      </c>
      <c r="D45" s="51" t="s">
        <v>442</v>
      </c>
      <c r="E45" s="51" t="s">
        <v>74</v>
      </c>
      <c r="F45" s="162" t="s">
        <v>444</v>
      </c>
      <c r="G45" s="96"/>
      <c r="H45" s="92">
        <v>20</v>
      </c>
      <c r="I45" s="71">
        <v>3</v>
      </c>
      <c r="J45" s="71">
        <f t="shared" si="1"/>
        <v>60</v>
      </c>
    </row>
    <row r="46" spans="1:15" s="35" customFormat="1" ht="14.1" customHeight="1">
      <c r="A46" s="161">
        <v>42968</v>
      </c>
      <c r="B46" s="102">
        <v>0.35416666666666669</v>
      </c>
      <c r="C46" s="103" t="s">
        <v>12</v>
      </c>
      <c r="D46" s="51" t="s">
        <v>329</v>
      </c>
      <c r="E46" s="51" t="s">
        <v>299</v>
      </c>
      <c r="F46" s="162" t="s">
        <v>445</v>
      </c>
      <c r="G46" s="96"/>
      <c r="H46" s="92">
        <v>1</v>
      </c>
      <c r="I46" s="71">
        <v>64</v>
      </c>
      <c r="J46" s="71">
        <f t="shared" si="1"/>
        <v>64</v>
      </c>
    </row>
    <row r="47" spans="1:15" s="35" customFormat="1" ht="14.1" customHeight="1">
      <c r="A47" s="161">
        <v>42974</v>
      </c>
      <c r="B47" s="102">
        <v>0.41666666666666669</v>
      </c>
      <c r="C47" s="103" t="s">
        <v>11</v>
      </c>
      <c r="D47" s="51" t="s">
        <v>156</v>
      </c>
      <c r="E47" s="51"/>
      <c r="F47" s="162"/>
      <c r="G47" s="96"/>
      <c r="H47" s="92">
        <v>9</v>
      </c>
      <c r="I47" s="71">
        <v>18</v>
      </c>
      <c r="J47" s="71">
        <f t="shared" si="1"/>
        <v>162</v>
      </c>
    </row>
    <row r="48" spans="1:15" s="35" customFormat="1" ht="14.1" customHeight="1">
      <c r="A48" s="161">
        <v>42979</v>
      </c>
      <c r="B48" s="102">
        <v>0.75</v>
      </c>
      <c r="C48" s="103" t="s">
        <v>13</v>
      </c>
      <c r="D48" s="51" t="s">
        <v>43</v>
      </c>
      <c r="E48" s="51" t="s">
        <v>111</v>
      </c>
      <c r="F48" s="162"/>
      <c r="G48" s="96"/>
      <c r="H48" s="92">
        <v>1</v>
      </c>
      <c r="I48" s="71">
        <v>5</v>
      </c>
      <c r="J48" s="71">
        <f t="shared" si="1"/>
        <v>5</v>
      </c>
    </row>
    <row r="49" spans="1:15" s="144" customFormat="1" ht="13.5" customHeight="1">
      <c r="A49" s="161">
        <v>42980</v>
      </c>
      <c r="B49" s="102">
        <v>0.33333333333333331</v>
      </c>
      <c r="C49" s="103" t="s">
        <v>12</v>
      </c>
      <c r="D49" s="51" t="s">
        <v>27</v>
      </c>
      <c r="E49" s="51" t="s">
        <v>453</v>
      </c>
      <c r="F49" s="162"/>
      <c r="G49" s="96"/>
      <c r="H49" s="92">
        <v>2</v>
      </c>
      <c r="I49" s="71">
        <v>32</v>
      </c>
      <c r="J49" s="71">
        <f t="shared" si="1"/>
        <v>64</v>
      </c>
    </row>
    <row r="50" spans="1:15" s="35" customFormat="1" ht="14.1" customHeight="1">
      <c r="A50" s="161">
        <v>42982</v>
      </c>
      <c r="B50" s="102">
        <v>0.79166666666666663</v>
      </c>
      <c r="C50" s="103" t="s">
        <v>9</v>
      </c>
      <c r="D50" s="51" t="s">
        <v>431</v>
      </c>
      <c r="E50" s="51"/>
      <c r="F50" s="162"/>
      <c r="G50" s="96"/>
      <c r="H50" s="92">
        <v>26</v>
      </c>
      <c r="I50" s="71">
        <v>2</v>
      </c>
      <c r="J50" s="71">
        <f t="shared" si="1"/>
        <v>52</v>
      </c>
    </row>
    <row r="51" spans="1:15" s="35" customFormat="1" ht="14.1" customHeight="1">
      <c r="A51" s="161">
        <v>42983</v>
      </c>
      <c r="B51" s="102">
        <v>0.77083333333333337</v>
      </c>
      <c r="C51" s="103" t="s">
        <v>328</v>
      </c>
      <c r="D51" s="51" t="s">
        <v>51</v>
      </c>
      <c r="E51" s="51" t="s">
        <v>74</v>
      </c>
      <c r="F51" s="162"/>
      <c r="G51" s="96"/>
      <c r="H51" s="92">
        <v>2</v>
      </c>
      <c r="I51" s="71">
        <v>2</v>
      </c>
      <c r="J51" s="71">
        <f t="shared" si="1"/>
        <v>4</v>
      </c>
    </row>
    <row r="52" spans="1:15" s="35" customFormat="1" ht="14.1" customHeight="1">
      <c r="A52" s="161">
        <v>42992</v>
      </c>
      <c r="B52" s="102">
        <v>0.3125</v>
      </c>
      <c r="C52" s="103" t="s">
        <v>9</v>
      </c>
      <c r="D52" s="51" t="s">
        <v>427</v>
      </c>
      <c r="E52" s="51" t="s">
        <v>446</v>
      </c>
      <c r="F52" s="162"/>
      <c r="G52" s="96"/>
      <c r="H52" s="92">
        <v>26</v>
      </c>
      <c r="I52" s="71">
        <v>2</v>
      </c>
      <c r="J52" s="71">
        <f t="shared" si="1"/>
        <v>52</v>
      </c>
    </row>
    <row r="53" spans="1:15" s="35" customFormat="1" ht="14.1" customHeight="1">
      <c r="A53" s="161">
        <v>43000</v>
      </c>
      <c r="B53" s="102">
        <v>0.75</v>
      </c>
      <c r="C53" s="103" t="s">
        <v>10</v>
      </c>
      <c r="D53" s="51" t="s">
        <v>276</v>
      </c>
      <c r="E53" s="51" t="s">
        <v>59</v>
      </c>
      <c r="F53" s="162"/>
      <c r="G53" s="96"/>
      <c r="H53" s="92">
        <v>2</v>
      </c>
      <c r="I53" s="71">
        <v>2</v>
      </c>
      <c r="J53" s="71">
        <f t="shared" si="1"/>
        <v>4</v>
      </c>
    </row>
    <row r="54" spans="1:15" s="35" customFormat="1" ht="14.1" customHeight="1">
      <c r="A54" s="161">
        <v>43007</v>
      </c>
      <c r="B54" s="102">
        <v>0.75</v>
      </c>
      <c r="C54" s="103" t="s">
        <v>10</v>
      </c>
      <c r="D54" s="51" t="s">
        <v>425</v>
      </c>
      <c r="E54" s="51"/>
      <c r="F54" s="162" t="s">
        <v>444</v>
      </c>
      <c r="G54" s="96"/>
      <c r="H54" s="92">
        <v>26</v>
      </c>
      <c r="I54" s="71">
        <v>3</v>
      </c>
      <c r="J54" s="71">
        <f t="shared" si="1"/>
        <v>78</v>
      </c>
    </row>
    <row r="55" spans="1:15" s="35" customFormat="1" ht="14.1" customHeight="1">
      <c r="A55" s="161">
        <v>43010</v>
      </c>
      <c r="B55" s="102">
        <v>0.5</v>
      </c>
      <c r="C55" s="103" t="s">
        <v>13</v>
      </c>
      <c r="D55" s="51" t="s">
        <v>201</v>
      </c>
      <c r="E55" s="51" t="s">
        <v>57</v>
      </c>
      <c r="F55" s="162"/>
      <c r="G55" s="96"/>
      <c r="H55" s="92"/>
      <c r="I55" s="71"/>
      <c r="J55" s="71">
        <f t="shared" si="1"/>
        <v>0</v>
      </c>
      <c r="K55" s="144"/>
      <c r="L55" s="144"/>
      <c r="M55" s="144"/>
      <c r="N55" s="144"/>
      <c r="O55" s="144"/>
    </row>
    <row r="56" spans="1:15" s="35" customFormat="1" ht="14.1" customHeight="1">
      <c r="A56" s="175">
        <v>43013</v>
      </c>
      <c r="B56" s="102"/>
      <c r="C56" s="103" t="s">
        <v>9</v>
      </c>
      <c r="D56" s="51" t="s">
        <v>282</v>
      </c>
      <c r="E56" s="51" t="s">
        <v>428</v>
      </c>
      <c r="F56" s="162" t="s">
        <v>450</v>
      </c>
      <c r="G56" s="96"/>
      <c r="H56" s="92">
        <v>1</v>
      </c>
      <c r="I56" s="71">
        <v>24</v>
      </c>
      <c r="J56" s="71">
        <f t="shared" si="1"/>
        <v>24</v>
      </c>
      <c r="K56" s="144"/>
      <c r="L56" s="144"/>
      <c r="M56" s="144"/>
      <c r="N56" s="144"/>
      <c r="O56" s="144"/>
    </row>
    <row r="57" spans="1:15" s="144" customFormat="1" ht="14.1" customHeight="1">
      <c r="A57" s="161">
        <v>43015</v>
      </c>
      <c r="B57" s="102">
        <v>0.41666666666666669</v>
      </c>
      <c r="C57" s="103"/>
      <c r="D57" s="51" t="s">
        <v>441</v>
      </c>
      <c r="E57" s="51"/>
      <c r="F57" s="162"/>
      <c r="G57" s="96"/>
      <c r="H57" s="92">
        <v>4</v>
      </c>
      <c r="I57" s="71">
        <v>2</v>
      </c>
      <c r="J57" s="71">
        <f t="shared" si="1"/>
        <v>8</v>
      </c>
    </row>
    <row r="58" spans="1:15" s="144" customFormat="1" ht="14.1" customHeight="1">
      <c r="A58" s="161">
        <v>43022</v>
      </c>
      <c r="B58" s="102">
        <v>0.41666666666666669</v>
      </c>
      <c r="C58" s="103" t="s">
        <v>330</v>
      </c>
      <c r="D58" s="51" t="s">
        <v>426</v>
      </c>
      <c r="E58" s="51" t="s">
        <v>57</v>
      </c>
      <c r="F58" s="162"/>
      <c r="G58" s="96"/>
      <c r="H58" s="92">
        <v>2</v>
      </c>
      <c r="I58" s="71">
        <v>4</v>
      </c>
      <c r="J58" s="71">
        <f t="shared" si="1"/>
        <v>8</v>
      </c>
    </row>
    <row r="59" spans="1:15" s="144" customFormat="1" ht="13.5" customHeight="1">
      <c r="A59" s="161">
        <v>43029</v>
      </c>
      <c r="B59" s="102">
        <v>0.33333333333333331</v>
      </c>
      <c r="C59" s="103" t="s">
        <v>12</v>
      </c>
      <c r="D59" s="51" t="s">
        <v>22</v>
      </c>
      <c r="E59" s="51" t="s">
        <v>169</v>
      </c>
      <c r="F59" s="162" t="s">
        <v>454</v>
      </c>
      <c r="G59" s="96"/>
      <c r="H59" s="92">
        <v>2</v>
      </c>
      <c r="I59" s="71">
        <v>32</v>
      </c>
      <c r="J59" s="71">
        <f t="shared" si="1"/>
        <v>64</v>
      </c>
    </row>
    <row r="60" spans="1:15" s="144" customFormat="1" ht="13.5" customHeight="1">
      <c r="A60" s="161">
        <v>43029</v>
      </c>
      <c r="B60" s="102">
        <v>0.54166666666666663</v>
      </c>
      <c r="C60" s="103" t="s">
        <v>9</v>
      </c>
      <c r="D60" s="51" t="s">
        <v>47</v>
      </c>
      <c r="E60" s="51" t="s">
        <v>401</v>
      </c>
      <c r="F60" s="162"/>
      <c r="G60" s="96"/>
      <c r="H60" s="92">
        <v>20</v>
      </c>
      <c r="I60" s="71">
        <v>4</v>
      </c>
      <c r="J60" s="71">
        <f t="shared" si="1"/>
        <v>80</v>
      </c>
    </row>
    <row r="61" spans="1:15" s="144" customFormat="1" ht="13.5" customHeight="1">
      <c r="A61" s="161">
        <v>43036</v>
      </c>
      <c r="B61" s="102">
        <v>0.79166666666666663</v>
      </c>
      <c r="C61" s="103" t="s">
        <v>13</v>
      </c>
      <c r="D61" s="51" t="s">
        <v>296</v>
      </c>
      <c r="E61" s="51" t="s">
        <v>301</v>
      </c>
      <c r="F61" s="162"/>
      <c r="G61" s="96"/>
      <c r="H61" s="92">
        <v>32</v>
      </c>
      <c r="I61" s="71">
        <v>1</v>
      </c>
      <c r="J61" s="71">
        <f t="shared" si="1"/>
        <v>32</v>
      </c>
      <c r="K61" s="35"/>
      <c r="L61" s="35"/>
      <c r="M61" s="35"/>
      <c r="N61" s="35"/>
      <c r="O61" s="35"/>
    </row>
    <row r="62" spans="1:15" s="144" customFormat="1" ht="13.5" customHeight="1">
      <c r="A62" s="163">
        <v>43040</v>
      </c>
      <c r="B62" s="156">
        <v>0.79166666666666663</v>
      </c>
      <c r="C62" s="103" t="s">
        <v>10</v>
      </c>
      <c r="D62" s="51" t="s">
        <v>25</v>
      </c>
      <c r="E62" s="51"/>
      <c r="F62" s="162"/>
      <c r="G62" s="96"/>
      <c r="H62" s="92">
        <v>22</v>
      </c>
      <c r="I62" s="71">
        <v>2</v>
      </c>
      <c r="J62" s="71">
        <f t="shared" si="1"/>
        <v>44</v>
      </c>
      <c r="K62" s="35"/>
      <c r="L62" s="35"/>
      <c r="M62" s="35"/>
      <c r="N62" s="35"/>
      <c r="O62" s="35"/>
    </row>
    <row r="63" spans="1:15" s="144" customFormat="1" ht="13.5" customHeight="1">
      <c r="A63" s="161">
        <v>43041</v>
      </c>
      <c r="B63" s="102">
        <v>0.79166666666666663</v>
      </c>
      <c r="C63" s="103" t="s">
        <v>9</v>
      </c>
      <c r="D63" s="51" t="s">
        <v>213</v>
      </c>
      <c r="E63" s="51" t="s">
        <v>57</v>
      </c>
      <c r="F63" s="162" t="s">
        <v>292</v>
      </c>
      <c r="G63" s="96"/>
      <c r="H63" s="92">
        <v>8</v>
      </c>
      <c r="I63" s="71">
        <v>3</v>
      </c>
      <c r="J63" s="71">
        <f t="shared" si="1"/>
        <v>24</v>
      </c>
    </row>
    <row r="64" spans="1:15" s="144" customFormat="1" ht="13.5" customHeight="1">
      <c r="A64" s="161">
        <v>43046</v>
      </c>
      <c r="B64" s="102">
        <v>0.77083333333333337</v>
      </c>
      <c r="C64" s="103" t="s">
        <v>328</v>
      </c>
      <c r="D64" s="51" t="s">
        <v>51</v>
      </c>
      <c r="E64" s="51" t="s">
        <v>115</v>
      </c>
      <c r="F64" s="162"/>
      <c r="G64" s="96"/>
      <c r="H64" s="92">
        <v>2</v>
      </c>
      <c r="I64" s="71">
        <v>2</v>
      </c>
      <c r="J64" s="71">
        <f t="shared" si="1"/>
        <v>4</v>
      </c>
      <c r="K64" s="35"/>
      <c r="L64" s="35"/>
      <c r="M64" s="35"/>
      <c r="N64" s="35"/>
      <c r="O64" s="35"/>
    </row>
    <row r="65" spans="1:15" s="35" customFormat="1" ht="13.5" customHeight="1">
      <c r="A65" s="161">
        <v>43048</v>
      </c>
      <c r="B65" s="102">
        <v>0.66666666666666663</v>
      </c>
      <c r="C65" s="109" t="s">
        <v>13</v>
      </c>
      <c r="D65" s="80" t="s">
        <v>204</v>
      </c>
      <c r="E65" s="51" t="s">
        <v>57</v>
      </c>
      <c r="F65" s="162"/>
      <c r="G65" s="96"/>
      <c r="H65" s="92">
        <v>20</v>
      </c>
      <c r="I65" s="71">
        <v>3</v>
      </c>
      <c r="J65" s="71">
        <f t="shared" si="1"/>
        <v>60</v>
      </c>
    </row>
    <row r="66" spans="1:15" s="35" customFormat="1" ht="13.5" customHeight="1">
      <c r="A66" s="164">
        <v>43059</v>
      </c>
      <c r="B66" s="102">
        <v>0.79166666666666663</v>
      </c>
      <c r="C66" s="109" t="s">
        <v>328</v>
      </c>
      <c r="D66" s="80" t="s">
        <v>210</v>
      </c>
      <c r="E66" s="80" t="s">
        <v>57</v>
      </c>
      <c r="F66" s="165"/>
      <c r="G66" s="99"/>
      <c r="H66" s="93">
        <v>12</v>
      </c>
      <c r="I66" s="77">
        <v>2</v>
      </c>
      <c r="J66" s="71">
        <f t="shared" si="1"/>
        <v>24</v>
      </c>
    </row>
    <row r="67" spans="1:15" s="35" customFormat="1" ht="13.5" customHeight="1">
      <c r="A67" s="161">
        <v>43062</v>
      </c>
      <c r="B67" s="102">
        <v>0.77083333333333337</v>
      </c>
      <c r="C67" s="109" t="s">
        <v>328</v>
      </c>
      <c r="D67" s="80" t="s">
        <v>278</v>
      </c>
      <c r="E67" s="80" t="s">
        <v>279</v>
      </c>
      <c r="F67" s="165"/>
      <c r="G67" s="99"/>
      <c r="H67" s="93">
        <v>2</v>
      </c>
      <c r="I67" s="77">
        <v>2</v>
      </c>
      <c r="J67" s="71">
        <f t="shared" si="1"/>
        <v>4</v>
      </c>
      <c r="K67" s="144"/>
      <c r="L67" s="144"/>
      <c r="M67" s="144"/>
      <c r="N67" s="144"/>
      <c r="O67" s="144"/>
    </row>
    <row r="68" spans="1:15" s="35" customFormat="1" ht="13.5" customHeight="1">
      <c r="A68" s="164">
        <v>43071</v>
      </c>
      <c r="B68" s="102">
        <v>0.33333333333333331</v>
      </c>
      <c r="C68" s="109" t="s">
        <v>13</v>
      </c>
      <c r="D68" s="80" t="s">
        <v>54</v>
      </c>
      <c r="E68" s="80" t="s">
        <v>198</v>
      </c>
      <c r="F68" s="165"/>
      <c r="G68" s="99"/>
      <c r="H68" s="93"/>
      <c r="I68" s="77"/>
      <c r="J68" s="71">
        <f t="shared" si="1"/>
        <v>0</v>
      </c>
      <c r="K68" s="144"/>
      <c r="L68" s="144"/>
      <c r="M68" s="144"/>
      <c r="N68" s="144"/>
      <c r="O68" s="144"/>
    </row>
    <row r="69" spans="1:15" s="2" customFormat="1" ht="13.5" customHeight="1">
      <c r="A69" s="164">
        <v>43076</v>
      </c>
      <c r="B69" s="102">
        <v>0.79166666666666663</v>
      </c>
      <c r="C69" s="109" t="s">
        <v>9</v>
      </c>
      <c r="D69" s="80" t="s">
        <v>213</v>
      </c>
      <c r="E69" s="80" t="s">
        <v>57</v>
      </c>
      <c r="F69" s="162" t="s">
        <v>292</v>
      </c>
      <c r="G69" s="99"/>
      <c r="H69" s="93">
        <v>8</v>
      </c>
      <c r="I69" s="77">
        <v>3</v>
      </c>
      <c r="J69" s="71">
        <f t="shared" si="1"/>
        <v>24</v>
      </c>
      <c r="K69" s="35"/>
      <c r="L69" s="35"/>
      <c r="M69" s="35"/>
      <c r="N69" s="35"/>
      <c r="O69" s="35"/>
    </row>
    <row r="70" spans="1:15" s="2" customFormat="1" ht="13.5" customHeight="1">
      <c r="A70" s="172">
        <v>43096</v>
      </c>
      <c r="B70" s="108">
        <v>0.79166666666666663</v>
      </c>
      <c r="C70" s="109" t="s">
        <v>13</v>
      </c>
      <c r="D70" s="80" t="s">
        <v>413</v>
      </c>
      <c r="E70" s="80" t="s">
        <v>57</v>
      </c>
      <c r="F70" s="165"/>
      <c r="G70" s="99"/>
      <c r="H70" s="93"/>
      <c r="I70" s="77"/>
      <c r="J70" s="71"/>
    </row>
    <row r="71" spans="1:15" s="2" customFormat="1" ht="14.1" customHeight="1" thickBot="1">
      <c r="A71" s="166">
        <v>43119</v>
      </c>
      <c r="B71" s="167">
        <v>0.79166666666666663</v>
      </c>
      <c r="C71" s="168" t="s">
        <v>328</v>
      </c>
      <c r="D71" s="169" t="s">
        <v>14</v>
      </c>
      <c r="E71" s="169" t="s">
        <v>57</v>
      </c>
      <c r="F71" s="170"/>
      <c r="G71" s="146"/>
      <c r="H71" s="94">
        <v>35</v>
      </c>
      <c r="I71" s="72">
        <v>2</v>
      </c>
      <c r="J71" s="71">
        <f>SUM(H71*I71)</f>
        <v>70</v>
      </c>
      <c r="K71" s="35"/>
      <c r="L71" s="35"/>
      <c r="M71" s="35"/>
      <c r="N71" s="35"/>
      <c r="O71" s="35"/>
    </row>
    <row r="72" spans="1:15" s="35" customFormat="1" ht="3" customHeight="1">
      <c r="A72" s="132"/>
      <c r="B72" s="112"/>
      <c r="C72" s="113"/>
      <c r="D72" s="38"/>
      <c r="E72" s="39"/>
      <c r="F72" s="38"/>
      <c r="G72" s="38"/>
      <c r="H72" s="70"/>
      <c r="I72" s="70"/>
      <c r="J72" s="70"/>
    </row>
    <row r="73" spans="1:15" s="35" customFormat="1" ht="9.75" customHeight="1">
      <c r="A73" s="501" t="s">
        <v>357</v>
      </c>
      <c r="B73" s="501"/>
      <c r="C73" s="501"/>
      <c r="D73" s="501"/>
      <c r="E73" s="501"/>
      <c r="F73" s="501"/>
      <c r="G73" s="90"/>
      <c r="H73" s="90"/>
    </row>
    <row r="74" spans="1:15" s="35" customFormat="1" ht="12" customHeight="1">
      <c r="A74" s="506" t="s">
        <v>188</v>
      </c>
      <c r="B74" s="506"/>
      <c r="C74" s="506"/>
      <c r="D74" s="506"/>
      <c r="E74" s="506"/>
      <c r="F74" s="506"/>
      <c r="G74" s="84"/>
      <c r="H74" s="84"/>
    </row>
    <row r="75" spans="1:15" s="35" customFormat="1" ht="18" customHeight="1">
      <c r="A75" s="133"/>
      <c r="B75" s="86"/>
      <c r="C75" s="86"/>
      <c r="F75" s="40"/>
      <c r="G75" s="40"/>
    </row>
    <row r="76" spans="1:15" s="35" customFormat="1" ht="18" customHeight="1">
      <c r="A76" s="133"/>
      <c r="B76" s="86"/>
      <c r="C76" s="86"/>
      <c r="F76" s="40"/>
      <c r="G76" s="40"/>
    </row>
    <row r="77" spans="1:15" s="35" customFormat="1" ht="18" customHeight="1">
      <c r="A77" s="133"/>
      <c r="B77" s="86"/>
      <c r="C77" s="86"/>
      <c r="F77" s="40"/>
      <c r="G77" s="40"/>
    </row>
    <row r="78" spans="1:15" s="35" customFormat="1" ht="18" customHeight="1">
      <c r="A78" s="133"/>
      <c r="B78" s="86"/>
      <c r="C78" s="86"/>
      <c r="F78" s="40"/>
      <c r="G78" s="40"/>
    </row>
    <row r="79" spans="1:15" s="35" customFormat="1" ht="18" customHeight="1">
      <c r="A79" s="133"/>
      <c r="B79" s="86"/>
      <c r="C79" s="86"/>
      <c r="F79" s="40"/>
      <c r="G79" s="40"/>
    </row>
    <row r="80" spans="1:15" s="35" customFormat="1" ht="18" customHeight="1">
      <c r="A80" s="133"/>
      <c r="B80" s="86"/>
      <c r="C80" s="86"/>
      <c r="F80" s="40"/>
      <c r="G80" s="40"/>
    </row>
    <row r="81" spans="1:7" s="35" customFormat="1" ht="18" customHeight="1">
      <c r="A81" s="133"/>
      <c r="B81" s="86"/>
      <c r="C81" s="86"/>
      <c r="F81" s="40"/>
      <c r="G81" s="40"/>
    </row>
    <row r="82" spans="1:7" s="35" customFormat="1" ht="18" customHeight="1">
      <c r="A82" s="133"/>
      <c r="B82" s="86"/>
      <c r="C82" s="86"/>
      <c r="F82" s="40"/>
      <c r="G82" s="40"/>
    </row>
    <row r="83" spans="1:7" s="35" customFormat="1" ht="18" customHeight="1">
      <c r="A83" s="133"/>
      <c r="B83" s="86"/>
      <c r="C83" s="86"/>
      <c r="F83" s="40"/>
      <c r="G83" s="40"/>
    </row>
    <row r="84" spans="1:7" s="35" customFormat="1" ht="18" customHeight="1">
      <c r="A84" s="133"/>
      <c r="B84" s="86"/>
      <c r="C84" s="86"/>
      <c r="F84" s="40"/>
      <c r="G84" s="40"/>
    </row>
    <row r="85" spans="1:7" s="35" customFormat="1" ht="18" customHeight="1">
      <c r="A85" s="133"/>
      <c r="B85" s="86"/>
      <c r="C85" s="86"/>
      <c r="F85" s="40"/>
      <c r="G85" s="40"/>
    </row>
    <row r="86" spans="1:7" s="35" customFormat="1" ht="18" customHeight="1">
      <c r="A86" s="133"/>
      <c r="B86" s="86"/>
      <c r="C86" s="86"/>
      <c r="F86" s="40"/>
      <c r="G86" s="40"/>
    </row>
    <row r="87" spans="1:7" s="35" customFormat="1" ht="18" customHeight="1">
      <c r="A87" s="133"/>
      <c r="B87" s="86"/>
      <c r="C87" s="86"/>
      <c r="F87" s="40"/>
      <c r="G87" s="40"/>
    </row>
    <row r="88" spans="1:7" s="35" customFormat="1" ht="18" customHeight="1">
      <c r="A88" s="133"/>
      <c r="B88" s="86"/>
      <c r="C88" s="86"/>
      <c r="F88" s="40"/>
      <c r="G88" s="40"/>
    </row>
  </sheetData>
  <autoFilter ref="A4:F71" xr:uid="{00000000-0009-0000-0000-000003000000}"/>
  <sortState xmlns:xlrd2="http://schemas.microsoft.com/office/spreadsheetml/2017/richdata2" ref="A5:O71">
    <sortCondition ref="A5:A71"/>
    <sortCondition ref="B5:B71"/>
    <sortCondition ref="C5:C71"/>
    <sortCondition ref="D5:D71"/>
  </sortState>
  <mergeCells count="5">
    <mergeCell ref="A1:F1"/>
    <mergeCell ref="A2:F2"/>
    <mergeCell ref="A3:F3"/>
    <mergeCell ref="A73:F73"/>
    <mergeCell ref="A74:F74"/>
  </mergeCells>
  <pageMargins left="0.23622047244094488" right="0" top="0" bottom="0" header="0" footer="0"/>
  <pageSetup paperSize="9" scale="84" orientation="portrait" r:id="rId1"/>
  <headerFooter alignWithMargins="0">
    <oddFooter>&amp;R&amp;8&amp;D &amp;T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87"/>
  <sheetViews>
    <sheetView topLeftCell="A13" zoomScaleNormal="100" workbookViewId="0">
      <selection activeCell="D53" sqref="D53"/>
    </sheetView>
  </sheetViews>
  <sheetFormatPr baseColWidth="10" defaultColWidth="11.44140625" defaultRowHeight="18" customHeight="1"/>
  <cols>
    <col min="1" max="1" width="31" style="134" customWidth="1"/>
    <col min="2" max="2" width="7.5546875" style="114" customWidth="1"/>
    <col min="3" max="3" width="3.6640625" style="114" customWidth="1"/>
    <col min="4" max="4" width="40.44140625" style="33" customWidth="1"/>
    <col min="5" max="5" width="18.109375" style="33" customWidth="1"/>
    <col min="6" max="6" width="19" style="40" customWidth="1"/>
    <col min="7" max="7" width="2.33203125" style="40" customWidth="1"/>
    <col min="8" max="8" width="11.44140625" style="33"/>
    <col min="9" max="9" width="5.33203125" style="33" customWidth="1"/>
    <col min="10" max="10" width="13.88671875" style="33" customWidth="1"/>
    <col min="11" max="16384" width="11.44140625" style="33"/>
  </cols>
  <sheetData>
    <row r="1" spans="1:15" ht="21.75" customHeight="1">
      <c r="A1" s="492" t="s">
        <v>370</v>
      </c>
      <c r="B1" s="493"/>
      <c r="C1" s="493"/>
      <c r="D1" s="493"/>
      <c r="E1" s="493"/>
      <c r="F1" s="494"/>
      <c r="G1" s="85"/>
    </row>
    <row r="2" spans="1:15" ht="25.5" customHeight="1">
      <c r="A2" s="503" t="s">
        <v>374</v>
      </c>
      <c r="B2" s="504"/>
      <c r="C2" s="504"/>
      <c r="D2" s="504"/>
      <c r="E2" s="504"/>
      <c r="F2" s="505"/>
      <c r="G2" s="87"/>
    </row>
    <row r="3" spans="1:15" ht="17.25" customHeight="1" thickBot="1">
      <c r="A3" s="498" t="s">
        <v>375</v>
      </c>
      <c r="B3" s="499"/>
      <c r="C3" s="499"/>
      <c r="D3" s="499"/>
      <c r="E3" s="499"/>
      <c r="F3" s="500"/>
      <c r="G3" s="89"/>
      <c r="H3" s="70" t="s">
        <v>208</v>
      </c>
      <c r="I3" s="70" t="s">
        <v>209</v>
      </c>
      <c r="J3" s="70" t="s">
        <v>207</v>
      </c>
    </row>
    <row r="4" spans="1:15" s="34" customFormat="1" ht="18" customHeight="1">
      <c r="A4" s="159" t="s">
        <v>4</v>
      </c>
      <c r="B4" s="157" t="s">
        <v>368</v>
      </c>
      <c r="C4" s="157"/>
      <c r="D4" s="158" t="s">
        <v>5</v>
      </c>
      <c r="E4" s="158" t="s">
        <v>6</v>
      </c>
      <c r="F4" s="160" t="s">
        <v>307</v>
      </c>
      <c r="G4" s="95"/>
      <c r="H4" s="171">
        <v>37</v>
      </c>
      <c r="I4" s="171">
        <f>J4/H4</f>
        <v>75.513513513513516</v>
      </c>
      <c r="J4" s="171">
        <f>SUM(J5:J70)</f>
        <v>2794</v>
      </c>
    </row>
    <row r="5" spans="1:15" s="35" customFormat="1" ht="14.1" customHeight="1">
      <c r="A5" s="173">
        <v>42376</v>
      </c>
      <c r="B5" s="102">
        <v>0.79166666666666663</v>
      </c>
      <c r="C5" s="103" t="s">
        <v>9</v>
      </c>
      <c r="D5" s="51" t="s">
        <v>213</v>
      </c>
      <c r="E5" s="51" t="s">
        <v>57</v>
      </c>
      <c r="F5" s="162"/>
      <c r="G5" s="96"/>
      <c r="H5" s="92">
        <v>8</v>
      </c>
      <c r="I5" s="71">
        <v>3</v>
      </c>
      <c r="J5" s="71">
        <f t="shared" ref="J5:J11" si="0">SUM(H5*I5)</f>
        <v>24</v>
      </c>
      <c r="K5" s="144"/>
      <c r="L5" s="144"/>
      <c r="M5" s="144"/>
      <c r="N5" s="144"/>
      <c r="O5" s="144"/>
    </row>
    <row r="6" spans="1:15" s="35" customFormat="1" ht="14.1" customHeight="1">
      <c r="A6" s="161">
        <v>42384</v>
      </c>
      <c r="B6" s="102">
        <v>0.79166666666666663</v>
      </c>
      <c r="C6" s="103" t="s">
        <v>328</v>
      </c>
      <c r="D6" s="51" t="s">
        <v>14</v>
      </c>
      <c r="E6" s="51" t="s">
        <v>56</v>
      </c>
      <c r="F6" s="162" t="s">
        <v>80</v>
      </c>
      <c r="G6" s="96"/>
      <c r="H6" s="92">
        <v>35</v>
      </c>
      <c r="I6" s="71">
        <v>2</v>
      </c>
      <c r="J6" s="71">
        <f t="shared" si="0"/>
        <v>70</v>
      </c>
    </row>
    <row r="7" spans="1:15" s="35" customFormat="1" ht="14.1" customHeight="1">
      <c r="A7" s="161">
        <v>42387</v>
      </c>
      <c r="B7" s="102">
        <v>0.79166666666666663</v>
      </c>
      <c r="C7" s="103" t="s">
        <v>9</v>
      </c>
      <c r="D7" s="51" t="s">
        <v>410</v>
      </c>
      <c r="E7" s="51" t="s">
        <v>57</v>
      </c>
      <c r="F7" s="162" t="s">
        <v>80</v>
      </c>
      <c r="G7" s="96"/>
      <c r="H7" s="92">
        <v>9</v>
      </c>
      <c r="I7" s="71">
        <v>32</v>
      </c>
      <c r="J7" s="71">
        <f t="shared" si="0"/>
        <v>288</v>
      </c>
    </row>
    <row r="8" spans="1:15" s="144" customFormat="1" ht="14.1" customHeight="1">
      <c r="A8" s="173">
        <v>42403</v>
      </c>
      <c r="B8" s="102">
        <v>0.79166666666666663</v>
      </c>
      <c r="C8" s="103" t="s">
        <v>9</v>
      </c>
      <c r="D8" s="51" t="s">
        <v>213</v>
      </c>
      <c r="E8" s="51" t="s">
        <v>57</v>
      </c>
      <c r="F8" s="162"/>
      <c r="G8" s="96"/>
      <c r="H8" s="92">
        <v>8</v>
      </c>
      <c r="I8" s="71">
        <v>8</v>
      </c>
      <c r="J8" s="71">
        <f t="shared" si="0"/>
        <v>64</v>
      </c>
    </row>
    <row r="9" spans="1:15" s="35" customFormat="1" ht="14.1" customHeight="1">
      <c r="A9" s="161">
        <v>42405</v>
      </c>
      <c r="B9" s="102">
        <v>0.79166666666666663</v>
      </c>
      <c r="C9" s="103" t="s">
        <v>9</v>
      </c>
      <c r="D9" s="51" t="s">
        <v>377</v>
      </c>
      <c r="E9" s="51" t="s">
        <v>56</v>
      </c>
      <c r="F9" s="162" t="s">
        <v>378</v>
      </c>
      <c r="G9" s="96"/>
      <c r="H9" s="92">
        <v>26</v>
      </c>
      <c r="I9" s="71">
        <v>2</v>
      </c>
      <c r="J9" s="71">
        <f t="shared" si="0"/>
        <v>52</v>
      </c>
      <c r="K9" s="144"/>
      <c r="L9" s="144"/>
      <c r="M9" s="144"/>
      <c r="N9" s="144"/>
      <c r="O9" s="144"/>
    </row>
    <row r="10" spans="1:15" s="35" customFormat="1" ht="14.1" customHeight="1">
      <c r="A10" s="161">
        <v>42416</v>
      </c>
      <c r="B10" s="102">
        <v>0.77083333333333337</v>
      </c>
      <c r="C10" s="103" t="s">
        <v>328</v>
      </c>
      <c r="D10" s="51" t="s">
        <v>51</v>
      </c>
      <c r="E10" s="51" t="s">
        <v>59</v>
      </c>
      <c r="F10" s="162" t="s">
        <v>350</v>
      </c>
      <c r="G10" s="96"/>
      <c r="H10" s="92">
        <v>2</v>
      </c>
      <c r="I10" s="71">
        <v>2</v>
      </c>
      <c r="J10" s="71">
        <f t="shared" si="0"/>
        <v>4</v>
      </c>
    </row>
    <row r="11" spans="1:15" s="35" customFormat="1" ht="14.1" customHeight="1">
      <c r="A11" s="161">
        <v>42419</v>
      </c>
      <c r="B11" s="102">
        <v>0.75</v>
      </c>
      <c r="C11" s="103" t="s">
        <v>9</v>
      </c>
      <c r="D11" s="51" t="s">
        <v>412</v>
      </c>
      <c r="E11" s="51" t="s">
        <v>57</v>
      </c>
      <c r="F11" s="162" t="s">
        <v>419</v>
      </c>
      <c r="G11" s="96"/>
      <c r="H11" s="92">
        <v>30</v>
      </c>
      <c r="I11" s="71">
        <v>8</v>
      </c>
      <c r="J11" s="71">
        <f t="shared" si="0"/>
        <v>240</v>
      </c>
    </row>
    <row r="12" spans="1:15" s="35" customFormat="1" ht="14.1" customHeight="1">
      <c r="A12" s="161">
        <v>42420</v>
      </c>
      <c r="B12" s="102">
        <v>0.33333333333333331</v>
      </c>
      <c r="C12" s="103" t="s">
        <v>9</v>
      </c>
      <c r="D12" s="51" t="s">
        <v>412</v>
      </c>
      <c r="E12" s="51" t="s">
        <v>57</v>
      </c>
      <c r="F12" s="162" t="s">
        <v>419</v>
      </c>
      <c r="G12" s="96"/>
      <c r="H12" s="92"/>
      <c r="I12" s="71"/>
      <c r="J12" s="71"/>
      <c r="K12" s="2"/>
      <c r="L12" s="2"/>
      <c r="M12" s="2"/>
      <c r="N12" s="2"/>
      <c r="O12" s="2"/>
    </row>
    <row r="13" spans="1:15" s="35" customFormat="1" ht="14.1" customHeight="1">
      <c r="A13" s="173">
        <v>42432</v>
      </c>
      <c r="B13" s="102">
        <v>0.79166666666666663</v>
      </c>
      <c r="C13" s="103" t="s">
        <v>9</v>
      </c>
      <c r="D13" s="51" t="s">
        <v>213</v>
      </c>
      <c r="E13" s="51" t="s">
        <v>57</v>
      </c>
      <c r="F13" s="162"/>
      <c r="G13" s="96"/>
      <c r="H13" s="92">
        <v>8</v>
      </c>
      <c r="I13" s="71">
        <v>3</v>
      </c>
      <c r="J13" s="71">
        <f t="shared" ref="J13:J44" si="1">SUM(H13*I13)</f>
        <v>24</v>
      </c>
    </row>
    <row r="14" spans="1:15" s="35" customFormat="1" ht="14.1" customHeight="1">
      <c r="A14" s="161">
        <v>42436</v>
      </c>
      <c r="B14" s="102">
        <v>0.39583333333333331</v>
      </c>
      <c r="C14" s="103" t="s">
        <v>12</v>
      </c>
      <c r="D14" s="51" t="s">
        <v>329</v>
      </c>
      <c r="E14" s="51" t="s">
        <v>299</v>
      </c>
      <c r="F14" s="162" t="s">
        <v>86</v>
      </c>
      <c r="G14" s="96"/>
      <c r="H14" s="92">
        <v>1</v>
      </c>
      <c r="I14" s="71">
        <v>64</v>
      </c>
      <c r="J14" s="71">
        <f t="shared" si="1"/>
        <v>64</v>
      </c>
    </row>
    <row r="15" spans="1:15" s="144" customFormat="1" ht="14.1" customHeight="1">
      <c r="A15" s="161">
        <v>42440</v>
      </c>
      <c r="B15" s="102">
        <v>0.79166666666666663</v>
      </c>
      <c r="C15" s="103" t="s">
        <v>11</v>
      </c>
      <c r="D15" s="51" t="s">
        <v>268</v>
      </c>
      <c r="E15" s="51" t="s">
        <v>381</v>
      </c>
      <c r="F15" s="162"/>
      <c r="G15" s="96"/>
      <c r="H15" s="92">
        <v>6</v>
      </c>
      <c r="I15" s="71">
        <v>3</v>
      </c>
      <c r="J15" s="71">
        <f t="shared" si="1"/>
        <v>18</v>
      </c>
      <c r="K15" s="35"/>
      <c r="L15" s="35"/>
      <c r="M15" s="35"/>
      <c r="N15" s="35"/>
      <c r="O15" s="35"/>
    </row>
    <row r="16" spans="1:15" s="35" customFormat="1" ht="14.1" customHeight="1">
      <c r="A16" s="161">
        <v>42441</v>
      </c>
      <c r="B16" s="156">
        <v>0.41666666666666669</v>
      </c>
      <c r="C16" s="103" t="s">
        <v>9</v>
      </c>
      <c r="D16" s="51" t="s">
        <v>19</v>
      </c>
      <c r="E16" s="51" t="s">
        <v>58</v>
      </c>
      <c r="F16" s="162"/>
      <c r="G16" s="96"/>
      <c r="H16" s="92">
        <v>19</v>
      </c>
      <c r="I16" s="71">
        <v>2</v>
      </c>
      <c r="J16" s="71">
        <f t="shared" si="1"/>
        <v>38</v>
      </c>
    </row>
    <row r="17" spans="1:15" s="35" customFormat="1" ht="14.1" customHeight="1">
      <c r="A17" s="161">
        <v>42441</v>
      </c>
      <c r="B17" s="102">
        <v>0.58333333333333337</v>
      </c>
      <c r="C17" s="103" t="s">
        <v>9</v>
      </c>
      <c r="D17" s="51" t="s">
        <v>16</v>
      </c>
      <c r="E17" s="51" t="s">
        <v>57</v>
      </c>
      <c r="F17" s="162" t="s">
        <v>80</v>
      </c>
      <c r="G17" s="96"/>
      <c r="H17" s="92">
        <v>27</v>
      </c>
      <c r="I17" s="71">
        <v>2</v>
      </c>
      <c r="J17" s="71">
        <f t="shared" si="1"/>
        <v>54</v>
      </c>
    </row>
    <row r="18" spans="1:15" s="35" customFormat="1" ht="14.1" customHeight="1">
      <c r="A18" s="161">
        <v>42461</v>
      </c>
      <c r="B18" s="102">
        <v>0.79166666666666663</v>
      </c>
      <c r="C18" s="103" t="s">
        <v>9</v>
      </c>
      <c r="D18" s="51" t="s">
        <v>379</v>
      </c>
      <c r="E18" s="51" t="s">
        <v>56</v>
      </c>
      <c r="F18" s="162" t="s">
        <v>380</v>
      </c>
      <c r="G18" s="96"/>
      <c r="H18" s="92">
        <v>26</v>
      </c>
      <c r="I18" s="71">
        <v>2</v>
      </c>
      <c r="J18" s="71">
        <f t="shared" si="1"/>
        <v>52</v>
      </c>
    </row>
    <row r="19" spans="1:15" s="35" customFormat="1" ht="14.1" customHeight="1">
      <c r="A19" s="161">
        <v>42462</v>
      </c>
      <c r="B19" s="102">
        <v>0.33333333333333331</v>
      </c>
      <c r="C19" s="103" t="s">
        <v>12</v>
      </c>
      <c r="D19" s="51" t="s">
        <v>41</v>
      </c>
      <c r="E19" s="51"/>
      <c r="F19" s="162" t="s">
        <v>456</v>
      </c>
      <c r="G19" s="96"/>
      <c r="H19" s="92">
        <v>2</v>
      </c>
      <c r="I19" s="71">
        <v>56</v>
      </c>
      <c r="J19" s="71">
        <f t="shared" si="1"/>
        <v>112</v>
      </c>
    </row>
    <row r="20" spans="1:15" s="144" customFormat="1" ht="14.1" customHeight="1">
      <c r="A20" s="161">
        <v>42462</v>
      </c>
      <c r="B20" s="102">
        <v>0.41666666666666669</v>
      </c>
      <c r="C20" s="103" t="s">
        <v>13</v>
      </c>
      <c r="D20" s="51" t="s">
        <v>308</v>
      </c>
      <c r="E20" s="51" t="s">
        <v>57</v>
      </c>
      <c r="F20" s="162" t="s">
        <v>101</v>
      </c>
      <c r="G20" s="96"/>
      <c r="H20" s="92">
        <v>15</v>
      </c>
      <c r="I20" s="71">
        <v>4</v>
      </c>
      <c r="J20" s="71">
        <f t="shared" si="1"/>
        <v>60</v>
      </c>
      <c r="K20" s="35"/>
      <c r="L20" s="35"/>
      <c r="M20" s="35"/>
      <c r="N20" s="35"/>
      <c r="O20" s="35"/>
    </row>
    <row r="21" spans="1:15" s="144" customFormat="1" ht="14.1" customHeight="1">
      <c r="A21" s="161">
        <v>42462</v>
      </c>
      <c r="B21" s="102"/>
      <c r="C21" s="103" t="s">
        <v>330</v>
      </c>
      <c r="D21" s="51" t="s">
        <v>271</v>
      </c>
      <c r="E21" s="51" t="s">
        <v>59</v>
      </c>
      <c r="F21" s="162" t="s">
        <v>349</v>
      </c>
      <c r="G21" s="96"/>
      <c r="H21" s="92">
        <v>3</v>
      </c>
      <c r="I21" s="71">
        <v>2</v>
      </c>
      <c r="J21" s="71">
        <f t="shared" si="1"/>
        <v>6</v>
      </c>
      <c r="K21" s="35"/>
      <c r="L21" s="35"/>
      <c r="M21" s="35"/>
      <c r="N21" s="35"/>
      <c r="O21" s="35"/>
    </row>
    <row r="22" spans="1:15" s="35" customFormat="1" ht="14.1" customHeight="1">
      <c r="A22" s="173">
        <v>42467</v>
      </c>
      <c r="B22" s="102">
        <v>0.79166666666666663</v>
      </c>
      <c r="C22" s="103" t="s">
        <v>9</v>
      </c>
      <c r="D22" s="51" t="s">
        <v>213</v>
      </c>
      <c r="E22" s="51" t="s">
        <v>57</v>
      </c>
      <c r="F22" s="162"/>
      <c r="G22" s="96"/>
      <c r="H22" s="92">
        <v>8</v>
      </c>
      <c r="I22" s="71">
        <v>3</v>
      </c>
      <c r="J22" s="71">
        <f t="shared" si="1"/>
        <v>24</v>
      </c>
      <c r="K22" s="144"/>
      <c r="L22" s="144"/>
      <c r="M22" s="144"/>
      <c r="N22" s="144"/>
      <c r="O22" s="144"/>
    </row>
    <row r="23" spans="1:15" s="2" customFormat="1" ht="14.1" customHeight="1">
      <c r="A23" s="163">
        <v>42474</v>
      </c>
      <c r="B23" s="156">
        <v>0.79166666666666663</v>
      </c>
      <c r="C23" s="103" t="s">
        <v>10</v>
      </c>
      <c r="D23" s="51" t="s">
        <v>25</v>
      </c>
      <c r="E23" s="51"/>
      <c r="F23" s="162" t="s">
        <v>80</v>
      </c>
      <c r="G23" s="96"/>
      <c r="H23" s="92">
        <v>22</v>
      </c>
      <c r="I23" s="71">
        <v>2</v>
      </c>
      <c r="J23" s="71">
        <f t="shared" si="1"/>
        <v>44</v>
      </c>
      <c r="K23" s="35"/>
      <c r="L23" s="35"/>
      <c r="M23" s="35"/>
      <c r="N23" s="35"/>
      <c r="O23" s="35"/>
    </row>
    <row r="24" spans="1:15" s="35" customFormat="1" ht="14.1" customHeight="1">
      <c r="A24" s="161">
        <v>42476</v>
      </c>
      <c r="B24" s="102">
        <v>0.3125</v>
      </c>
      <c r="C24" s="103" t="s">
        <v>9</v>
      </c>
      <c r="D24" s="51" t="s">
        <v>390</v>
      </c>
      <c r="E24" s="51" t="s">
        <v>59</v>
      </c>
      <c r="F24" s="162"/>
      <c r="G24" s="96"/>
      <c r="H24" s="92">
        <v>12</v>
      </c>
      <c r="I24" s="71">
        <v>2</v>
      </c>
      <c r="J24" s="71">
        <f t="shared" si="1"/>
        <v>24</v>
      </c>
    </row>
    <row r="25" spans="1:15" s="35" customFormat="1" ht="14.1" customHeight="1">
      <c r="A25" s="161">
        <v>42476</v>
      </c>
      <c r="B25" s="102">
        <v>0.41666666666666669</v>
      </c>
      <c r="C25" s="103" t="s">
        <v>166</v>
      </c>
      <c r="D25" s="51" t="s">
        <v>411</v>
      </c>
      <c r="E25" s="51" t="s">
        <v>157</v>
      </c>
      <c r="F25" s="162" t="s">
        <v>80</v>
      </c>
      <c r="G25" s="96"/>
      <c r="H25" s="92">
        <v>9</v>
      </c>
      <c r="I25" s="71">
        <v>5</v>
      </c>
      <c r="J25" s="71">
        <f t="shared" si="1"/>
        <v>45</v>
      </c>
      <c r="K25" s="2"/>
      <c r="L25" s="2"/>
      <c r="M25" s="2"/>
      <c r="N25" s="2"/>
      <c r="O25" s="2"/>
    </row>
    <row r="26" spans="1:15" s="2" customFormat="1" ht="14.1" customHeight="1">
      <c r="A26" s="161">
        <v>42479</v>
      </c>
      <c r="B26" s="102">
        <v>0.77083333333333337</v>
      </c>
      <c r="C26" s="103" t="s">
        <v>11</v>
      </c>
      <c r="D26" s="51" t="s">
        <v>20</v>
      </c>
      <c r="E26" s="51" t="s">
        <v>77</v>
      </c>
      <c r="F26" s="162" t="s">
        <v>351</v>
      </c>
      <c r="G26" s="96"/>
      <c r="H26" s="92">
        <v>6</v>
      </c>
      <c r="I26" s="71">
        <v>2</v>
      </c>
      <c r="J26" s="71">
        <f t="shared" si="1"/>
        <v>12</v>
      </c>
      <c r="K26" s="35"/>
      <c r="L26" s="35"/>
      <c r="M26" s="35"/>
      <c r="N26" s="35"/>
      <c r="O26" s="35"/>
    </row>
    <row r="27" spans="1:15" s="35" customFormat="1" ht="14.1" customHeight="1">
      <c r="A27" s="161">
        <v>42482</v>
      </c>
      <c r="B27" s="102">
        <v>0.75</v>
      </c>
      <c r="C27" s="103" t="s">
        <v>9</v>
      </c>
      <c r="D27" s="51" t="s">
        <v>383</v>
      </c>
      <c r="E27" s="51" t="s">
        <v>57</v>
      </c>
      <c r="F27" s="162" t="s">
        <v>349</v>
      </c>
      <c r="G27" s="96"/>
      <c r="H27" s="92">
        <v>26</v>
      </c>
      <c r="I27" s="71">
        <v>2</v>
      </c>
      <c r="J27" s="71">
        <f t="shared" si="1"/>
        <v>52</v>
      </c>
    </row>
    <row r="28" spans="1:15" s="144" customFormat="1" ht="14.1" customHeight="1">
      <c r="A28" s="161">
        <v>42482</v>
      </c>
      <c r="B28" s="102">
        <v>0.8125</v>
      </c>
      <c r="C28" s="103" t="s">
        <v>13</v>
      </c>
      <c r="D28" s="51" t="s">
        <v>384</v>
      </c>
      <c r="E28" s="51" t="s">
        <v>385</v>
      </c>
      <c r="F28" s="162" t="s">
        <v>386</v>
      </c>
      <c r="G28" s="96"/>
      <c r="H28" s="92">
        <v>26</v>
      </c>
      <c r="I28" s="71">
        <v>1</v>
      </c>
      <c r="J28" s="71">
        <f t="shared" si="1"/>
        <v>26</v>
      </c>
      <c r="K28" s="35"/>
      <c r="L28" s="35"/>
      <c r="M28" s="35"/>
      <c r="N28" s="35"/>
      <c r="O28" s="35"/>
    </row>
    <row r="29" spans="1:15" s="35" customFormat="1" ht="14.1" customHeight="1">
      <c r="A29" s="161">
        <v>42490</v>
      </c>
      <c r="B29" s="102">
        <v>0.75</v>
      </c>
      <c r="C29" s="103" t="s">
        <v>13</v>
      </c>
      <c r="D29" s="51" t="s">
        <v>408</v>
      </c>
      <c r="E29" s="51" t="s">
        <v>57</v>
      </c>
      <c r="F29" s="162" t="s">
        <v>101</v>
      </c>
      <c r="G29" s="96"/>
      <c r="H29" s="92">
        <v>26</v>
      </c>
      <c r="I29" s="71">
        <v>0</v>
      </c>
      <c r="J29" s="71">
        <f t="shared" si="1"/>
        <v>0</v>
      </c>
    </row>
    <row r="30" spans="1:15" s="35" customFormat="1" ht="14.1" customHeight="1">
      <c r="A30" s="161">
        <v>42494</v>
      </c>
      <c r="B30" s="102">
        <v>0.41666666666666669</v>
      </c>
      <c r="C30" s="103" t="s">
        <v>11</v>
      </c>
      <c r="D30" s="51" t="s">
        <v>306</v>
      </c>
      <c r="E30" s="51" t="s">
        <v>57</v>
      </c>
      <c r="F30" s="162" t="s">
        <v>280</v>
      </c>
      <c r="G30" s="96"/>
      <c r="H30" s="92">
        <v>3</v>
      </c>
      <c r="I30" s="71">
        <v>6</v>
      </c>
      <c r="J30" s="71">
        <f t="shared" si="1"/>
        <v>18</v>
      </c>
      <c r="K30" s="144"/>
      <c r="L30" s="144"/>
      <c r="M30" s="144"/>
      <c r="N30" s="144"/>
      <c r="O30" s="144"/>
    </row>
    <row r="31" spans="1:15" s="2" customFormat="1" ht="14.1" customHeight="1">
      <c r="A31" s="161">
        <v>42497</v>
      </c>
      <c r="B31" s="102">
        <v>0.58333333333333337</v>
      </c>
      <c r="C31" s="103" t="s">
        <v>9</v>
      </c>
      <c r="D31" s="51" t="s">
        <v>392</v>
      </c>
      <c r="E31" s="51" t="s">
        <v>57</v>
      </c>
      <c r="F31" s="162" t="s">
        <v>80</v>
      </c>
      <c r="G31" s="96"/>
      <c r="H31" s="92">
        <v>26</v>
      </c>
      <c r="I31" s="71">
        <v>2</v>
      </c>
      <c r="J31" s="71">
        <f t="shared" si="1"/>
        <v>52</v>
      </c>
      <c r="K31" s="35"/>
      <c r="L31" s="35"/>
      <c r="M31" s="35"/>
      <c r="N31" s="35"/>
      <c r="O31" s="35"/>
    </row>
    <row r="32" spans="1:15" s="144" customFormat="1" ht="14.1" customHeight="1">
      <c r="A32" s="163">
        <v>42500</v>
      </c>
      <c r="B32" s="102"/>
      <c r="C32" s="103" t="s">
        <v>9</v>
      </c>
      <c r="D32" s="51" t="s">
        <v>283</v>
      </c>
      <c r="E32" s="51" t="s">
        <v>297</v>
      </c>
      <c r="F32" s="162"/>
      <c r="G32" s="96"/>
      <c r="H32" s="92">
        <v>2</v>
      </c>
      <c r="I32" s="71">
        <v>8</v>
      </c>
      <c r="J32" s="71">
        <f t="shared" si="1"/>
        <v>16</v>
      </c>
      <c r="K32" s="2"/>
      <c r="L32" s="2"/>
      <c r="M32" s="2"/>
      <c r="N32" s="2"/>
      <c r="O32" s="2"/>
    </row>
    <row r="33" spans="1:15" s="144" customFormat="1" ht="14.1" customHeight="1">
      <c r="A33" s="173">
        <v>42502</v>
      </c>
      <c r="B33" s="102">
        <v>0.79166666666666663</v>
      </c>
      <c r="C33" s="103" t="s">
        <v>9</v>
      </c>
      <c r="D33" s="51" t="s">
        <v>213</v>
      </c>
      <c r="E33" s="51" t="s">
        <v>57</v>
      </c>
      <c r="F33" s="162"/>
      <c r="G33" s="96"/>
      <c r="H33" s="92">
        <v>8</v>
      </c>
      <c r="I33" s="71">
        <v>3</v>
      </c>
      <c r="J33" s="71">
        <f t="shared" si="1"/>
        <v>24</v>
      </c>
      <c r="K33" s="35"/>
      <c r="L33" s="35"/>
      <c r="M33" s="35"/>
      <c r="N33" s="35"/>
      <c r="O33" s="35"/>
    </row>
    <row r="34" spans="1:15" s="35" customFormat="1" ht="14.1" customHeight="1">
      <c r="A34" s="161">
        <v>42512</v>
      </c>
      <c r="B34" s="102">
        <v>0.3125</v>
      </c>
      <c r="C34" s="103" t="s">
        <v>13</v>
      </c>
      <c r="D34" s="51" t="s">
        <v>393</v>
      </c>
      <c r="E34" s="51" t="s">
        <v>394</v>
      </c>
      <c r="F34" s="162" t="s">
        <v>395</v>
      </c>
      <c r="G34" s="96"/>
      <c r="H34" s="92">
        <v>26</v>
      </c>
      <c r="I34" s="71">
        <v>2</v>
      </c>
      <c r="J34" s="71">
        <f t="shared" si="1"/>
        <v>52</v>
      </c>
    </row>
    <row r="35" spans="1:15" s="35" customFormat="1" ht="14.1" customHeight="1">
      <c r="A35" s="161">
        <v>42512</v>
      </c>
      <c r="B35" s="102">
        <v>0.375</v>
      </c>
      <c r="C35" s="103" t="s">
        <v>9</v>
      </c>
      <c r="D35" s="51" t="s">
        <v>32</v>
      </c>
      <c r="E35" s="51" t="s">
        <v>317</v>
      </c>
      <c r="F35" s="162" t="s">
        <v>83</v>
      </c>
      <c r="G35" s="96"/>
      <c r="H35" s="92">
        <v>4</v>
      </c>
      <c r="I35" s="71">
        <v>3</v>
      </c>
      <c r="J35" s="71">
        <f t="shared" si="1"/>
        <v>12</v>
      </c>
      <c r="K35" s="2"/>
      <c r="L35" s="2"/>
      <c r="M35" s="2"/>
      <c r="N35" s="2"/>
      <c r="O35" s="2"/>
    </row>
    <row r="36" spans="1:15" s="144" customFormat="1" ht="14.1" customHeight="1">
      <c r="A36" s="161">
        <v>42514</v>
      </c>
      <c r="B36" s="102">
        <v>0.77083333333333337</v>
      </c>
      <c r="C36" s="103" t="s">
        <v>328</v>
      </c>
      <c r="D36" s="51" t="s">
        <v>51</v>
      </c>
      <c r="E36" s="51" t="s">
        <v>269</v>
      </c>
      <c r="F36" s="162" t="s">
        <v>350</v>
      </c>
      <c r="G36" s="96"/>
      <c r="H36" s="92">
        <v>2</v>
      </c>
      <c r="I36" s="71">
        <v>2</v>
      </c>
      <c r="J36" s="71">
        <f t="shared" si="1"/>
        <v>4</v>
      </c>
    </row>
    <row r="37" spans="1:15" s="35" customFormat="1" ht="14.1" customHeight="1">
      <c r="A37" s="173">
        <v>42518</v>
      </c>
      <c r="B37" s="174"/>
      <c r="C37" s="103" t="s">
        <v>9</v>
      </c>
      <c r="D37" s="51" t="s">
        <v>211</v>
      </c>
      <c r="E37" s="51" t="s">
        <v>406</v>
      </c>
      <c r="F37" s="162" t="s">
        <v>407</v>
      </c>
      <c r="G37" s="96"/>
      <c r="H37" s="92">
        <v>8</v>
      </c>
      <c r="I37" s="71">
        <v>2</v>
      </c>
      <c r="J37" s="71">
        <f t="shared" si="1"/>
        <v>16</v>
      </c>
    </row>
    <row r="38" spans="1:15" s="124" customFormat="1" ht="14.1" customHeight="1">
      <c r="A38" s="161">
        <v>42532</v>
      </c>
      <c r="B38" s="102">
        <v>0.33333333333333331</v>
      </c>
      <c r="C38" s="103" t="s">
        <v>12</v>
      </c>
      <c r="D38" s="51" t="s">
        <v>27</v>
      </c>
      <c r="E38" s="51"/>
      <c r="F38" s="162" t="s">
        <v>455</v>
      </c>
      <c r="G38" s="96"/>
      <c r="H38" s="92">
        <v>2</v>
      </c>
      <c r="I38" s="71">
        <v>32</v>
      </c>
      <c r="J38" s="71">
        <f t="shared" si="1"/>
        <v>64</v>
      </c>
      <c r="K38" s="144"/>
      <c r="L38" s="144"/>
      <c r="M38" s="144"/>
      <c r="N38" s="144"/>
      <c r="O38" s="144"/>
    </row>
    <row r="39" spans="1:15" s="124" customFormat="1" ht="14.1" customHeight="1">
      <c r="A39" s="161">
        <v>42533</v>
      </c>
      <c r="B39" s="102">
        <v>0.3125</v>
      </c>
      <c r="C39" s="103" t="s">
        <v>9</v>
      </c>
      <c r="D39" s="51" t="s">
        <v>396</v>
      </c>
      <c r="E39" s="51" t="s">
        <v>397</v>
      </c>
      <c r="F39" s="162" t="s">
        <v>398</v>
      </c>
      <c r="G39" s="96"/>
      <c r="H39" s="92">
        <v>26</v>
      </c>
      <c r="I39" s="71">
        <v>2</v>
      </c>
      <c r="J39" s="71">
        <f t="shared" si="1"/>
        <v>52</v>
      </c>
      <c r="K39" s="144"/>
      <c r="L39" s="144"/>
      <c r="M39" s="144"/>
      <c r="N39" s="144"/>
      <c r="O39" s="144" t="e">
        <f>+#REF!</f>
        <v>#REF!</v>
      </c>
    </row>
    <row r="40" spans="1:15" s="144" customFormat="1" ht="14.1" customHeight="1">
      <c r="A40" s="161">
        <v>42546</v>
      </c>
      <c r="B40" s="102">
        <v>0.70833333333333337</v>
      </c>
      <c r="C40" s="103" t="s">
        <v>13</v>
      </c>
      <c r="D40" s="51" t="s">
        <v>36</v>
      </c>
      <c r="E40" s="51" t="s">
        <v>57</v>
      </c>
      <c r="F40" s="162" t="s">
        <v>101</v>
      </c>
      <c r="G40" s="96"/>
      <c r="H40" s="92">
        <v>26</v>
      </c>
      <c r="I40" s="71">
        <v>1</v>
      </c>
      <c r="J40" s="71">
        <f t="shared" si="1"/>
        <v>26</v>
      </c>
      <c r="K40" s="124"/>
      <c r="L40" s="124"/>
      <c r="M40" s="124"/>
      <c r="N40" s="124"/>
      <c r="O40" s="124"/>
    </row>
    <row r="41" spans="1:15" s="35" customFormat="1" ht="14.1" customHeight="1">
      <c r="A41" s="161">
        <v>42554</v>
      </c>
      <c r="B41" s="102">
        <v>0.3125</v>
      </c>
      <c r="C41" s="103" t="s">
        <v>9</v>
      </c>
      <c r="D41" s="51" t="s">
        <v>399</v>
      </c>
      <c r="E41" s="51" t="s">
        <v>400</v>
      </c>
      <c r="F41" s="162" t="s">
        <v>87</v>
      </c>
      <c r="G41" s="96"/>
      <c r="H41" s="92">
        <v>26</v>
      </c>
      <c r="I41" s="71">
        <v>2</v>
      </c>
      <c r="J41" s="71">
        <f t="shared" si="1"/>
        <v>52</v>
      </c>
    </row>
    <row r="42" spans="1:15" s="35" customFormat="1" ht="14.1" customHeight="1">
      <c r="A42" s="161">
        <v>42560</v>
      </c>
      <c r="B42" s="102"/>
      <c r="C42" s="103" t="s">
        <v>330</v>
      </c>
      <c r="D42" s="51" t="s">
        <v>272</v>
      </c>
      <c r="E42" s="51"/>
      <c r="F42" s="162" t="s">
        <v>349</v>
      </c>
      <c r="G42" s="96"/>
      <c r="H42" s="92">
        <v>3</v>
      </c>
      <c r="I42" s="71">
        <v>2</v>
      </c>
      <c r="J42" s="71">
        <f t="shared" si="1"/>
        <v>6</v>
      </c>
      <c r="K42" s="124"/>
      <c r="L42" s="124"/>
      <c r="M42" s="124"/>
      <c r="N42" s="124"/>
      <c r="O42" s="124"/>
    </row>
    <row r="43" spans="1:15" s="35" customFormat="1" ht="14.1" customHeight="1">
      <c r="A43" s="161">
        <v>42567</v>
      </c>
      <c r="B43" s="102">
        <v>0.3125</v>
      </c>
      <c r="C43" s="103" t="s">
        <v>9</v>
      </c>
      <c r="D43" s="51" t="s">
        <v>390</v>
      </c>
      <c r="E43" s="51" t="s">
        <v>269</v>
      </c>
      <c r="F43" s="162"/>
      <c r="G43" s="96"/>
      <c r="H43" s="92">
        <v>4</v>
      </c>
      <c r="I43" s="71">
        <v>2</v>
      </c>
      <c r="J43" s="71">
        <f t="shared" si="1"/>
        <v>8</v>
      </c>
      <c r="K43" s="144"/>
      <c r="L43" s="144"/>
      <c r="M43" s="144"/>
      <c r="N43" s="144"/>
      <c r="O43" s="144"/>
    </row>
    <row r="44" spans="1:15" s="144" customFormat="1" ht="14.1" customHeight="1">
      <c r="A44" s="161">
        <v>42567</v>
      </c>
      <c r="B44" s="102">
        <v>0.3125</v>
      </c>
      <c r="C44" s="103" t="s">
        <v>9</v>
      </c>
      <c r="D44" s="51" t="s">
        <v>53</v>
      </c>
      <c r="E44" s="51"/>
      <c r="F44" s="162" t="s">
        <v>409</v>
      </c>
      <c r="G44" s="96"/>
      <c r="H44" s="92">
        <v>2</v>
      </c>
      <c r="I44" s="71">
        <v>16</v>
      </c>
      <c r="J44" s="71">
        <f t="shared" si="1"/>
        <v>32</v>
      </c>
    </row>
    <row r="45" spans="1:15" s="144" customFormat="1" ht="14.1" customHeight="1">
      <c r="A45" s="161">
        <v>42576</v>
      </c>
      <c r="B45" s="102">
        <v>0.79166666666666663</v>
      </c>
      <c r="C45" s="103" t="s">
        <v>9</v>
      </c>
      <c r="D45" s="51" t="s">
        <v>404</v>
      </c>
      <c r="E45" s="51" t="s">
        <v>402</v>
      </c>
      <c r="F45" s="162" t="s">
        <v>80</v>
      </c>
      <c r="G45" s="96"/>
      <c r="H45" s="92">
        <v>26</v>
      </c>
      <c r="I45" s="71">
        <v>2</v>
      </c>
      <c r="J45" s="71">
        <f t="shared" ref="J45:J67" si="2">SUM(H45*I45)</f>
        <v>52</v>
      </c>
      <c r="K45" s="35"/>
      <c r="L45" s="35"/>
      <c r="M45" s="35"/>
      <c r="N45" s="35"/>
      <c r="O45" s="35"/>
    </row>
    <row r="46" spans="1:15" s="35" customFormat="1" ht="14.1" customHeight="1">
      <c r="A46" s="161">
        <v>42588</v>
      </c>
      <c r="B46" s="102"/>
      <c r="C46" s="103" t="s">
        <v>9</v>
      </c>
      <c r="D46" s="51" t="s">
        <v>388</v>
      </c>
      <c r="E46" s="51" t="s">
        <v>130</v>
      </c>
      <c r="F46" s="162" t="s">
        <v>387</v>
      </c>
      <c r="G46" s="96"/>
      <c r="H46" s="92">
        <v>26</v>
      </c>
      <c r="I46" s="71">
        <v>2</v>
      </c>
      <c r="J46" s="71">
        <f t="shared" si="2"/>
        <v>52</v>
      </c>
    </row>
    <row r="47" spans="1:15" s="35" customFormat="1" ht="14.1" customHeight="1">
      <c r="A47" s="161">
        <v>42610</v>
      </c>
      <c r="B47" s="102">
        <v>0.41666666666666669</v>
      </c>
      <c r="C47" s="103" t="s">
        <v>9</v>
      </c>
      <c r="D47" s="51" t="s">
        <v>156</v>
      </c>
      <c r="E47" s="51"/>
      <c r="F47" s="162" t="s">
        <v>83</v>
      </c>
      <c r="G47" s="96"/>
      <c r="H47" s="92">
        <v>9</v>
      </c>
      <c r="I47" s="71">
        <v>18</v>
      </c>
      <c r="J47" s="71">
        <f t="shared" si="2"/>
        <v>162</v>
      </c>
    </row>
    <row r="48" spans="1:15" s="35" customFormat="1" ht="14.1" customHeight="1">
      <c r="A48" s="161">
        <v>42615</v>
      </c>
      <c r="B48" s="102">
        <v>0.75</v>
      </c>
      <c r="C48" s="103" t="s">
        <v>13</v>
      </c>
      <c r="D48" s="51" t="s">
        <v>43</v>
      </c>
      <c r="E48" s="51" t="s">
        <v>111</v>
      </c>
      <c r="F48" s="162" t="s">
        <v>350</v>
      </c>
      <c r="G48" s="96"/>
      <c r="H48" s="92">
        <v>1</v>
      </c>
      <c r="I48" s="71">
        <v>5</v>
      </c>
      <c r="J48" s="71">
        <f t="shared" si="2"/>
        <v>5</v>
      </c>
    </row>
    <row r="49" spans="1:15" s="144" customFormat="1" ht="13.5" customHeight="1">
      <c r="A49" s="161">
        <v>42617</v>
      </c>
      <c r="B49" s="102">
        <v>0.3125</v>
      </c>
      <c r="C49" s="103" t="s">
        <v>9</v>
      </c>
      <c r="D49" s="51" t="s">
        <v>134</v>
      </c>
      <c r="E49" s="51"/>
      <c r="F49" s="162" t="s">
        <v>389</v>
      </c>
      <c r="G49" s="96"/>
      <c r="H49" s="92">
        <v>26</v>
      </c>
      <c r="I49" s="71">
        <v>2</v>
      </c>
      <c r="J49" s="71">
        <f t="shared" si="2"/>
        <v>52</v>
      </c>
      <c r="K49" s="35"/>
      <c r="L49" s="35"/>
      <c r="M49" s="35"/>
      <c r="N49" s="35"/>
      <c r="O49" s="35"/>
    </row>
    <row r="50" spans="1:15" s="35" customFormat="1" ht="14.1" customHeight="1">
      <c r="A50" s="161">
        <v>42619</v>
      </c>
      <c r="B50" s="102">
        <v>0.77083333333333337</v>
      </c>
      <c r="C50" s="103" t="s">
        <v>328</v>
      </c>
      <c r="D50" s="51" t="s">
        <v>51</v>
      </c>
      <c r="E50" s="51" t="s">
        <v>111</v>
      </c>
      <c r="F50" s="162" t="s">
        <v>350</v>
      </c>
      <c r="G50" s="96"/>
      <c r="H50" s="92">
        <v>2</v>
      </c>
      <c r="I50" s="71">
        <v>2</v>
      </c>
      <c r="J50" s="71">
        <f t="shared" si="2"/>
        <v>4</v>
      </c>
    </row>
    <row r="51" spans="1:15" s="35" customFormat="1" ht="14.1" customHeight="1">
      <c r="A51" s="161">
        <v>42631</v>
      </c>
      <c r="B51" s="102">
        <v>0.3125</v>
      </c>
      <c r="C51" s="103" t="s">
        <v>9</v>
      </c>
      <c r="D51" s="51" t="s">
        <v>403</v>
      </c>
      <c r="E51" s="51" t="s">
        <v>405</v>
      </c>
      <c r="F51" s="162" t="s">
        <v>82</v>
      </c>
      <c r="G51" s="96"/>
      <c r="H51" s="92">
        <v>26</v>
      </c>
      <c r="I51" s="71">
        <v>2</v>
      </c>
      <c r="J51" s="71">
        <f t="shared" si="2"/>
        <v>52</v>
      </c>
      <c r="K51" s="144"/>
      <c r="L51" s="144"/>
      <c r="M51" s="144"/>
      <c r="N51" s="144"/>
      <c r="O51" s="144"/>
    </row>
    <row r="52" spans="1:15" s="35" customFormat="1" ht="14.1" customHeight="1">
      <c r="A52" s="161">
        <v>42636</v>
      </c>
      <c r="B52" s="102">
        <v>0.60416666666666663</v>
      </c>
      <c r="C52" s="103" t="s">
        <v>10</v>
      </c>
      <c r="D52" s="51" t="s">
        <v>276</v>
      </c>
      <c r="E52" s="51" t="s">
        <v>59</v>
      </c>
      <c r="F52" s="162"/>
      <c r="G52" s="96"/>
      <c r="H52" s="92">
        <v>2</v>
      </c>
      <c r="I52" s="71">
        <v>2</v>
      </c>
      <c r="J52" s="71">
        <f t="shared" si="2"/>
        <v>4</v>
      </c>
    </row>
    <row r="53" spans="1:15" s="35" customFormat="1" ht="14.1" customHeight="1">
      <c r="A53" s="161">
        <v>42637</v>
      </c>
      <c r="B53" s="102">
        <v>0.33333333333333331</v>
      </c>
      <c r="C53" s="103" t="s">
        <v>12</v>
      </c>
      <c r="D53" s="51" t="s">
        <v>30</v>
      </c>
      <c r="E53" s="51"/>
      <c r="F53" s="162" t="s">
        <v>376</v>
      </c>
      <c r="G53" s="96"/>
      <c r="H53" s="92">
        <v>2</v>
      </c>
      <c r="I53" s="71">
        <v>32</v>
      </c>
      <c r="J53" s="71">
        <f t="shared" si="2"/>
        <v>64</v>
      </c>
    </row>
    <row r="54" spans="1:15" s="35" customFormat="1" ht="14.1" customHeight="1">
      <c r="A54" s="163">
        <v>42642</v>
      </c>
      <c r="B54" s="156"/>
      <c r="C54" s="103" t="s">
        <v>10</v>
      </c>
      <c r="D54" s="51" t="s">
        <v>331</v>
      </c>
      <c r="E54" s="51" t="s">
        <v>322</v>
      </c>
      <c r="F54" s="162"/>
      <c r="G54" s="96"/>
      <c r="H54" s="92">
        <v>20</v>
      </c>
      <c r="I54" s="71">
        <v>3</v>
      </c>
      <c r="J54" s="71">
        <f t="shared" si="2"/>
        <v>60</v>
      </c>
      <c r="K54" s="144"/>
      <c r="L54" s="144"/>
      <c r="M54" s="144"/>
      <c r="N54" s="144"/>
      <c r="O54" s="144"/>
    </row>
    <row r="55" spans="1:15" s="35" customFormat="1" ht="14.1" customHeight="1">
      <c r="A55" s="161">
        <v>42643</v>
      </c>
      <c r="B55" s="102">
        <v>0.75</v>
      </c>
      <c r="C55" s="103" t="s">
        <v>10</v>
      </c>
      <c r="D55" s="51" t="s">
        <v>382</v>
      </c>
      <c r="E55" s="51" t="s">
        <v>269</v>
      </c>
      <c r="F55" s="162"/>
      <c r="G55" s="96"/>
      <c r="H55" s="92">
        <v>26</v>
      </c>
      <c r="I55" s="71">
        <v>3</v>
      </c>
      <c r="J55" s="71">
        <f t="shared" si="2"/>
        <v>78</v>
      </c>
    </row>
    <row r="56" spans="1:15" s="35" customFormat="1" ht="14.1" customHeight="1">
      <c r="A56" s="161">
        <v>42645</v>
      </c>
      <c r="B56" s="102">
        <v>0.5</v>
      </c>
      <c r="C56" s="103" t="s">
        <v>13</v>
      </c>
      <c r="D56" s="51" t="s">
        <v>201</v>
      </c>
      <c r="E56" s="51" t="s">
        <v>57</v>
      </c>
      <c r="F56" s="162" t="s">
        <v>101</v>
      </c>
      <c r="G56" s="96"/>
      <c r="H56" s="92"/>
      <c r="I56" s="71"/>
      <c r="J56" s="71">
        <f t="shared" si="2"/>
        <v>0</v>
      </c>
      <c r="K56" s="144"/>
      <c r="L56" s="144"/>
      <c r="M56" s="144"/>
      <c r="N56" s="144"/>
      <c r="O56" s="144"/>
    </row>
    <row r="57" spans="1:15" s="144" customFormat="1" ht="14.1" customHeight="1">
      <c r="A57" s="173">
        <v>42650</v>
      </c>
      <c r="B57" s="102"/>
      <c r="C57" s="103" t="s">
        <v>9</v>
      </c>
      <c r="D57" s="51" t="s">
        <v>282</v>
      </c>
      <c r="E57" s="51" t="s">
        <v>391</v>
      </c>
      <c r="F57" s="162" t="s">
        <v>121</v>
      </c>
      <c r="G57" s="96"/>
      <c r="H57" s="92">
        <v>1</v>
      </c>
      <c r="I57" s="71">
        <v>24</v>
      </c>
      <c r="J57" s="71">
        <f t="shared" si="2"/>
        <v>24</v>
      </c>
    </row>
    <row r="58" spans="1:15" s="144" customFormat="1" ht="14.1" customHeight="1">
      <c r="A58" s="161">
        <v>42658</v>
      </c>
      <c r="B58" s="102">
        <v>0.41666666666666669</v>
      </c>
      <c r="C58" s="103" t="s">
        <v>330</v>
      </c>
      <c r="D58" s="51" t="s">
        <v>277</v>
      </c>
      <c r="E58" s="51" t="s">
        <v>57</v>
      </c>
      <c r="F58" s="162" t="s">
        <v>349</v>
      </c>
      <c r="G58" s="96"/>
      <c r="H58" s="92">
        <v>2</v>
      </c>
      <c r="I58" s="71">
        <v>4</v>
      </c>
      <c r="J58" s="71">
        <f t="shared" si="2"/>
        <v>8</v>
      </c>
    </row>
    <row r="59" spans="1:15" s="144" customFormat="1" ht="13.5" customHeight="1">
      <c r="A59" s="161">
        <v>42658</v>
      </c>
      <c r="B59" s="102">
        <v>0.54166666666666663</v>
      </c>
      <c r="C59" s="103" t="s">
        <v>9</v>
      </c>
      <c r="D59" s="51" t="s">
        <v>47</v>
      </c>
      <c r="E59" s="51" t="s">
        <v>401</v>
      </c>
      <c r="F59" s="162" t="s">
        <v>80</v>
      </c>
      <c r="G59" s="96"/>
      <c r="H59" s="92">
        <v>20</v>
      </c>
      <c r="I59" s="71">
        <v>4</v>
      </c>
      <c r="J59" s="71">
        <f t="shared" si="2"/>
        <v>80</v>
      </c>
    </row>
    <row r="60" spans="1:15" s="144" customFormat="1" ht="13.5" customHeight="1">
      <c r="A60" s="161">
        <v>42682</v>
      </c>
      <c r="B60" s="102">
        <v>0.77083333333333337</v>
      </c>
      <c r="C60" s="103" t="s">
        <v>328</v>
      </c>
      <c r="D60" s="51" t="s">
        <v>51</v>
      </c>
      <c r="E60" s="51" t="s">
        <v>115</v>
      </c>
      <c r="F60" s="162" t="s">
        <v>350</v>
      </c>
      <c r="G60" s="96"/>
      <c r="H60" s="92">
        <v>2</v>
      </c>
      <c r="I60" s="71">
        <v>2</v>
      </c>
      <c r="J60" s="71">
        <f t="shared" si="2"/>
        <v>4</v>
      </c>
      <c r="K60" s="35"/>
      <c r="L60" s="35"/>
      <c r="M60" s="35"/>
      <c r="N60" s="35"/>
      <c r="O60" s="35"/>
    </row>
    <row r="61" spans="1:15" s="144" customFormat="1" ht="13.5" customHeight="1">
      <c r="A61" s="161">
        <v>42683</v>
      </c>
      <c r="B61" s="102">
        <v>0.66666666666666663</v>
      </c>
      <c r="C61" s="103" t="s">
        <v>13</v>
      </c>
      <c r="D61" s="51" t="s">
        <v>204</v>
      </c>
      <c r="E61" s="51" t="s">
        <v>57</v>
      </c>
      <c r="F61" s="162" t="s">
        <v>101</v>
      </c>
      <c r="G61" s="96"/>
      <c r="H61" s="92">
        <v>20</v>
      </c>
      <c r="I61" s="71">
        <v>3</v>
      </c>
      <c r="J61" s="71">
        <f t="shared" si="2"/>
        <v>60</v>
      </c>
      <c r="K61" s="35"/>
      <c r="L61" s="35"/>
      <c r="M61" s="35"/>
      <c r="N61" s="35"/>
      <c r="O61" s="35"/>
    </row>
    <row r="62" spans="1:15" s="144" customFormat="1" ht="13.5" customHeight="1">
      <c r="A62" s="161">
        <v>42684</v>
      </c>
      <c r="B62" s="102">
        <v>0.79166666666666663</v>
      </c>
      <c r="C62" s="103" t="s">
        <v>9</v>
      </c>
      <c r="D62" s="51" t="s">
        <v>213</v>
      </c>
      <c r="E62" s="51" t="s">
        <v>57</v>
      </c>
      <c r="F62" s="162"/>
      <c r="G62" s="96"/>
      <c r="H62" s="92">
        <v>8</v>
      </c>
      <c r="I62" s="71">
        <v>3</v>
      </c>
      <c r="J62" s="71">
        <f t="shared" si="2"/>
        <v>24</v>
      </c>
    </row>
    <row r="63" spans="1:15" s="144" customFormat="1" ht="13.5" customHeight="1">
      <c r="A63" s="161">
        <v>42686</v>
      </c>
      <c r="B63" s="102">
        <v>0.79166666666666663</v>
      </c>
      <c r="C63" s="103" t="s">
        <v>13</v>
      </c>
      <c r="D63" s="51" t="s">
        <v>296</v>
      </c>
      <c r="E63" s="51" t="s">
        <v>301</v>
      </c>
      <c r="F63" s="162" t="s">
        <v>101</v>
      </c>
      <c r="G63" s="96"/>
      <c r="H63" s="92">
        <v>32</v>
      </c>
      <c r="I63" s="71">
        <v>1</v>
      </c>
      <c r="J63" s="71">
        <f t="shared" si="2"/>
        <v>32</v>
      </c>
      <c r="K63" s="35"/>
      <c r="L63" s="35"/>
      <c r="M63" s="35"/>
      <c r="N63" s="35"/>
      <c r="O63" s="35"/>
    </row>
    <row r="64" spans="1:15" s="35" customFormat="1" ht="13.5" customHeight="1">
      <c r="A64" s="161">
        <v>42688</v>
      </c>
      <c r="B64" s="102">
        <v>0.79166666666666663</v>
      </c>
      <c r="C64" s="109" t="s">
        <v>328</v>
      </c>
      <c r="D64" s="80" t="s">
        <v>210</v>
      </c>
      <c r="E64" s="51" t="s">
        <v>57</v>
      </c>
      <c r="F64" s="162" t="s">
        <v>80</v>
      </c>
      <c r="G64" s="96"/>
      <c r="H64" s="92">
        <v>12</v>
      </c>
      <c r="I64" s="71">
        <v>2</v>
      </c>
      <c r="J64" s="71">
        <f t="shared" si="2"/>
        <v>24</v>
      </c>
    </row>
    <row r="65" spans="1:15" s="35" customFormat="1" ht="13.5" customHeight="1">
      <c r="A65" s="164">
        <v>42696</v>
      </c>
      <c r="B65" s="102">
        <v>0.77083333333333337</v>
      </c>
      <c r="C65" s="109" t="s">
        <v>328</v>
      </c>
      <c r="D65" s="80" t="s">
        <v>278</v>
      </c>
      <c r="E65" s="80" t="s">
        <v>279</v>
      </c>
      <c r="F65" s="165" t="s">
        <v>350</v>
      </c>
      <c r="G65" s="99"/>
      <c r="H65" s="93">
        <v>2</v>
      </c>
      <c r="I65" s="77">
        <v>2</v>
      </c>
      <c r="J65" s="71">
        <f t="shared" si="2"/>
        <v>4</v>
      </c>
      <c r="K65" s="144"/>
      <c r="L65" s="144"/>
      <c r="M65" s="144"/>
      <c r="N65" s="144"/>
      <c r="O65" s="144"/>
    </row>
    <row r="66" spans="1:15" s="35" customFormat="1" ht="13.5" customHeight="1">
      <c r="A66" s="161">
        <v>42700</v>
      </c>
      <c r="B66" s="102">
        <v>0.33333333333333331</v>
      </c>
      <c r="C66" s="109" t="s">
        <v>13</v>
      </c>
      <c r="D66" s="80" t="s">
        <v>54</v>
      </c>
      <c r="E66" s="80" t="s">
        <v>198</v>
      </c>
      <c r="F66" s="165" t="s">
        <v>101</v>
      </c>
      <c r="G66" s="99"/>
      <c r="H66" s="93"/>
      <c r="I66" s="77"/>
      <c r="J66" s="71">
        <f t="shared" si="2"/>
        <v>0</v>
      </c>
      <c r="K66" s="144"/>
      <c r="L66" s="144"/>
      <c r="M66" s="144"/>
      <c r="N66" s="144"/>
      <c r="O66" s="144"/>
    </row>
    <row r="67" spans="1:15" s="35" customFormat="1" ht="13.5" customHeight="1">
      <c r="A67" s="164">
        <v>42705</v>
      </c>
      <c r="B67" s="102">
        <v>0.79166666666666663</v>
      </c>
      <c r="C67" s="109" t="s">
        <v>9</v>
      </c>
      <c r="D67" s="80" t="s">
        <v>213</v>
      </c>
      <c r="E67" s="80" t="s">
        <v>57</v>
      </c>
      <c r="F67" s="165"/>
      <c r="G67" s="99"/>
      <c r="H67" s="93">
        <v>8</v>
      </c>
      <c r="I67" s="77">
        <v>3</v>
      </c>
      <c r="J67" s="71">
        <f t="shared" si="2"/>
        <v>24</v>
      </c>
    </row>
    <row r="68" spans="1:15" s="2" customFormat="1" ht="13.5" customHeight="1">
      <c r="A68" s="172">
        <v>42732</v>
      </c>
      <c r="B68" s="102">
        <v>0.79166666666666663</v>
      </c>
      <c r="C68" s="109" t="s">
        <v>13</v>
      </c>
      <c r="D68" s="80" t="s">
        <v>413</v>
      </c>
      <c r="E68" s="80" t="s">
        <v>57</v>
      </c>
      <c r="F68" s="165"/>
      <c r="G68" s="99"/>
      <c r="H68" s="93"/>
      <c r="I68" s="77"/>
      <c r="J68" s="71"/>
    </row>
    <row r="69" spans="1:15" s="2" customFormat="1" ht="13.5" customHeight="1">
      <c r="A69" s="164">
        <v>42747</v>
      </c>
      <c r="B69" s="108">
        <v>0.79166666666666663</v>
      </c>
      <c r="C69" s="109" t="s">
        <v>9</v>
      </c>
      <c r="D69" s="80" t="s">
        <v>213</v>
      </c>
      <c r="E69" s="80" t="s">
        <v>57</v>
      </c>
      <c r="F69" s="165"/>
      <c r="G69" s="99"/>
      <c r="H69" s="93">
        <v>8</v>
      </c>
      <c r="I69" s="77">
        <v>3</v>
      </c>
      <c r="J69" s="71">
        <f>SUM(H69*I69)</f>
        <v>24</v>
      </c>
    </row>
    <row r="70" spans="1:15" s="2" customFormat="1" ht="14.1" customHeight="1" thickBot="1">
      <c r="A70" s="166">
        <v>42755</v>
      </c>
      <c r="B70" s="167">
        <v>0.79166666666666663</v>
      </c>
      <c r="C70" s="168" t="s">
        <v>328</v>
      </c>
      <c r="D70" s="169" t="s">
        <v>14</v>
      </c>
      <c r="E70" s="169" t="s">
        <v>57</v>
      </c>
      <c r="F70" s="170" t="s">
        <v>80</v>
      </c>
      <c r="G70" s="146"/>
      <c r="H70" s="94">
        <v>35</v>
      </c>
      <c r="I70" s="72">
        <v>2</v>
      </c>
      <c r="J70" s="71">
        <f>SUM(H70*I70)</f>
        <v>70</v>
      </c>
      <c r="K70" s="35"/>
      <c r="L70" s="35"/>
      <c r="M70" s="35"/>
      <c r="N70" s="35"/>
      <c r="O70" s="35"/>
    </row>
    <row r="71" spans="1:15" s="35" customFormat="1" ht="3" customHeight="1">
      <c r="A71" s="132"/>
      <c r="B71" s="112"/>
      <c r="C71" s="113"/>
      <c r="D71" s="38"/>
      <c r="E71" s="39"/>
      <c r="F71" s="38"/>
      <c r="G71" s="38"/>
      <c r="H71" s="70"/>
      <c r="I71" s="70"/>
      <c r="J71" s="70"/>
    </row>
    <row r="72" spans="1:15" s="35" customFormat="1" ht="9.75" customHeight="1">
      <c r="A72" s="501" t="s">
        <v>357</v>
      </c>
      <c r="B72" s="501"/>
      <c r="C72" s="501"/>
      <c r="D72" s="501"/>
      <c r="E72" s="501"/>
      <c r="F72" s="501"/>
      <c r="G72" s="90"/>
      <c r="H72" s="90"/>
    </row>
    <row r="73" spans="1:15" s="35" customFormat="1" ht="12" customHeight="1">
      <c r="A73" s="506" t="s">
        <v>188</v>
      </c>
      <c r="B73" s="506"/>
      <c r="C73" s="506"/>
      <c r="D73" s="506"/>
      <c r="E73" s="506"/>
      <c r="F73" s="506"/>
      <c r="G73" s="84"/>
      <c r="H73" s="84"/>
    </row>
    <row r="74" spans="1:15" s="35" customFormat="1" ht="18" customHeight="1">
      <c r="A74" s="133"/>
      <c r="B74" s="86"/>
      <c r="C74" s="86"/>
      <c r="F74" s="40"/>
      <c r="G74" s="40"/>
    </row>
    <row r="75" spans="1:15" s="35" customFormat="1" ht="18" customHeight="1">
      <c r="A75" s="133"/>
      <c r="B75" s="86"/>
      <c r="C75" s="86"/>
      <c r="F75" s="40"/>
      <c r="G75" s="40"/>
    </row>
    <row r="76" spans="1:15" s="35" customFormat="1" ht="18" customHeight="1">
      <c r="A76" s="133"/>
      <c r="B76" s="86"/>
      <c r="C76" s="86"/>
      <c r="F76" s="40"/>
      <c r="G76" s="40"/>
    </row>
    <row r="77" spans="1:15" s="35" customFormat="1" ht="18" customHeight="1">
      <c r="A77" s="133"/>
      <c r="B77" s="86"/>
      <c r="C77" s="86"/>
      <c r="F77" s="40"/>
      <c r="G77" s="40"/>
    </row>
    <row r="78" spans="1:15" s="35" customFormat="1" ht="18" customHeight="1">
      <c r="A78" s="133"/>
      <c r="B78" s="86"/>
      <c r="C78" s="86"/>
      <c r="F78" s="40"/>
      <c r="G78" s="40"/>
    </row>
    <row r="79" spans="1:15" s="35" customFormat="1" ht="18" customHeight="1">
      <c r="A79" s="133"/>
      <c r="B79" s="86"/>
      <c r="C79" s="86"/>
      <c r="F79" s="40"/>
      <c r="G79" s="40"/>
    </row>
    <row r="80" spans="1:15" s="35" customFormat="1" ht="18" customHeight="1">
      <c r="A80" s="133"/>
      <c r="B80" s="86"/>
      <c r="C80" s="86"/>
      <c r="F80" s="40"/>
      <c r="G80" s="40"/>
    </row>
    <row r="81" spans="1:7" s="35" customFormat="1" ht="18" customHeight="1">
      <c r="A81" s="133"/>
      <c r="B81" s="86"/>
      <c r="C81" s="86"/>
      <c r="F81" s="40"/>
      <c r="G81" s="40"/>
    </row>
    <row r="82" spans="1:7" s="35" customFormat="1" ht="18" customHeight="1">
      <c r="A82" s="133"/>
      <c r="B82" s="86"/>
      <c r="C82" s="86"/>
      <c r="F82" s="40"/>
      <c r="G82" s="40"/>
    </row>
    <row r="83" spans="1:7" s="35" customFormat="1" ht="18" customHeight="1">
      <c r="A83" s="133"/>
      <c r="B83" s="86"/>
      <c r="C83" s="86"/>
      <c r="F83" s="40"/>
      <c r="G83" s="40"/>
    </row>
    <row r="84" spans="1:7" s="35" customFormat="1" ht="18" customHeight="1">
      <c r="A84" s="133"/>
      <c r="B84" s="86"/>
      <c r="C84" s="86"/>
      <c r="F84" s="40"/>
      <c r="G84" s="40"/>
    </row>
    <row r="85" spans="1:7" s="35" customFormat="1" ht="18" customHeight="1">
      <c r="A85" s="133"/>
      <c r="B85" s="86"/>
      <c r="C85" s="86"/>
      <c r="F85" s="40"/>
      <c r="G85" s="40"/>
    </row>
    <row r="86" spans="1:7" s="35" customFormat="1" ht="18" customHeight="1">
      <c r="A86" s="133"/>
      <c r="B86" s="86"/>
      <c r="C86" s="86"/>
      <c r="F86" s="40"/>
      <c r="G86" s="40"/>
    </row>
    <row r="87" spans="1:7" s="35" customFormat="1" ht="18" customHeight="1">
      <c r="A87" s="133"/>
      <c r="B87" s="86"/>
      <c r="C87" s="86"/>
      <c r="F87" s="40"/>
      <c r="G87" s="40"/>
    </row>
  </sheetData>
  <autoFilter ref="A4:F70" xr:uid="{00000000-0009-0000-0000-000004000000}"/>
  <sortState xmlns:xlrd2="http://schemas.microsoft.com/office/spreadsheetml/2017/richdata2" ref="A5:O70">
    <sortCondition ref="A5:A70"/>
    <sortCondition ref="B5:B70"/>
  </sortState>
  <mergeCells count="5">
    <mergeCell ref="A1:F1"/>
    <mergeCell ref="A2:F2"/>
    <mergeCell ref="A3:F3"/>
    <mergeCell ref="A72:F72"/>
    <mergeCell ref="A73:F73"/>
  </mergeCells>
  <pageMargins left="0.23622047244094488" right="0" top="0" bottom="0" header="0" footer="0"/>
  <pageSetup paperSize="9" scale="78" orientation="portrait" r:id="rId1"/>
  <headerFooter alignWithMargins="0">
    <oddFooter>&amp;R&amp;8&amp;D &amp;T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87"/>
  <sheetViews>
    <sheetView topLeftCell="A34" zoomScaleNormal="100" workbookViewId="0">
      <selection activeCell="E47" sqref="E47"/>
    </sheetView>
  </sheetViews>
  <sheetFormatPr baseColWidth="10" defaultColWidth="11.44140625" defaultRowHeight="18" customHeight="1"/>
  <cols>
    <col min="1" max="1" width="31" style="134" customWidth="1"/>
    <col min="2" max="2" width="7.5546875" style="114" customWidth="1"/>
    <col min="3" max="3" width="3.6640625" style="114" customWidth="1"/>
    <col min="4" max="4" width="40.44140625" style="33" customWidth="1"/>
    <col min="5" max="5" width="18.109375" style="33" customWidth="1"/>
    <col min="6" max="6" width="19" style="40" customWidth="1"/>
    <col min="7" max="7" width="2.33203125" style="40" customWidth="1"/>
    <col min="8" max="8" width="11.44140625" style="33"/>
    <col min="9" max="9" width="5.33203125" style="33" customWidth="1"/>
    <col min="10" max="10" width="13.88671875" style="33" customWidth="1"/>
    <col min="11" max="16384" width="11.44140625" style="33"/>
  </cols>
  <sheetData>
    <row r="1" spans="1:10" ht="21.75" customHeight="1">
      <c r="A1" s="492" t="s">
        <v>370</v>
      </c>
      <c r="B1" s="493"/>
      <c r="C1" s="493"/>
      <c r="D1" s="493"/>
      <c r="E1" s="493"/>
      <c r="F1" s="494"/>
      <c r="G1" s="85"/>
    </row>
    <row r="2" spans="1:10" ht="25.5" customHeight="1">
      <c r="A2" s="503" t="s">
        <v>2</v>
      </c>
      <c r="B2" s="504"/>
      <c r="C2" s="504"/>
      <c r="D2" s="504"/>
      <c r="E2" s="504"/>
      <c r="F2" s="505"/>
      <c r="G2" s="87"/>
    </row>
    <row r="3" spans="1:10" ht="17.25" customHeight="1" thickBot="1">
      <c r="A3" s="498" t="s">
        <v>327</v>
      </c>
      <c r="B3" s="499"/>
      <c r="C3" s="499"/>
      <c r="D3" s="499"/>
      <c r="E3" s="499"/>
      <c r="F3" s="500"/>
      <c r="G3" s="89"/>
      <c r="H3" s="70" t="s">
        <v>208</v>
      </c>
      <c r="I3" s="70" t="s">
        <v>209</v>
      </c>
      <c r="J3" s="70" t="s">
        <v>207</v>
      </c>
    </row>
    <row r="4" spans="1:10" s="34" customFormat="1" ht="18" customHeight="1">
      <c r="A4" s="159" t="s">
        <v>4</v>
      </c>
      <c r="B4" s="157" t="s">
        <v>368</v>
      </c>
      <c r="C4" s="157"/>
      <c r="D4" s="158" t="s">
        <v>5</v>
      </c>
      <c r="E4" s="158" t="s">
        <v>6</v>
      </c>
      <c r="F4" s="160" t="s">
        <v>307</v>
      </c>
      <c r="G4" s="95"/>
      <c r="H4" s="171">
        <v>34</v>
      </c>
      <c r="I4" s="171">
        <f>J4/H4</f>
        <v>62.911764705882355</v>
      </c>
      <c r="J4" s="171">
        <f>SUM(J5:J70)</f>
        <v>2139</v>
      </c>
    </row>
    <row r="5" spans="1:10" s="35" customFormat="1" ht="14.1" customHeight="1">
      <c r="A5" s="161">
        <v>42009</v>
      </c>
      <c r="B5" s="102">
        <v>0.39583333333333331</v>
      </c>
      <c r="C5" s="103" t="s">
        <v>12</v>
      </c>
      <c r="D5" s="51" t="s">
        <v>329</v>
      </c>
      <c r="E5" s="51" t="s">
        <v>299</v>
      </c>
      <c r="F5" s="162" t="s">
        <v>345</v>
      </c>
      <c r="G5" s="96"/>
      <c r="H5" s="92">
        <v>1</v>
      </c>
      <c r="I5" s="71">
        <v>64</v>
      </c>
      <c r="J5" s="71">
        <f t="shared" ref="J5:J36" si="0">SUM(H5*I5)</f>
        <v>64</v>
      </c>
    </row>
    <row r="6" spans="1:10" s="35" customFormat="1" ht="14.1" customHeight="1">
      <c r="A6" s="161">
        <v>42020</v>
      </c>
      <c r="B6" s="102">
        <v>0.79166666666666663</v>
      </c>
      <c r="C6" s="103" t="s">
        <v>328</v>
      </c>
      <c r="D6" s="51" t="s">
        <v>14</v>
      </c>
      <c r="E6" s="51" t="s">
        <v>56</v>
      </c>
      <c r="F6" s="162" t="s">
        <v>80</v>
      </c>
      <c r="G6" s="96"/>
      <c r="H6" s="92">
        <v>32</v>
      </c>
      <c r="I6" s="71">
        <v>2</v>
      </c>
      <c r="J6" s="71">
        <f t="shared" si="0"/>
        <v>64</v>
      </c>
    </row>
    <row r="7" spans="1:10" s="35" customFormat="1" ht="14.1" customHeight="1">
      <c r="A7" s="161">
        <v>42023</v>
      </c>
      <c r="B7" s="102">
        <v>0.39583333333333331</v>
      </c>
      <c r="C7" s="103" t="s">
        <v>12</v>
      </c>
      <c r="D7" s="51" t="s">
        <v>346</v>
      </c>
      <c r="E7" s="51" t="s">
        <v>299</v>
      </c>
      <c r="F7" s="162" t="s">
        <v>121</v>
      </c>
      <c r="G7" s="96"/>
      <c r="H7" s="92">
        <v>1</v>
      </c>
      <c r="I7" s="71">
        <v>64</v>
      </c>
      <c r="J7" s="71">
        <f t="shared" si="0"/>
        <v>64</v>
      </c>
    </row>
    <row r="8" spans="1:10" s="144" customFormat="1" ht="14.1" customHeight="1">
      <c r="A8" s="161">
        <v>42034</v>
      </c>
      <c r="B8" s="102">
        <v>0.79166666666666663</v>
      </c>
      <c r="C8" s="103" t="s">
        <v>9</v>
      </c>
      <c r="D8" s="51" t="s">
        <v>360</v>
      </c>
      <c r="E8" s="51" t="s">
        <v>56</v>
      </c>
      <c r="F8" s="162" t="s">
        <v>361</v>
      </c>
      <c r="G8" s="96"/>
      <c r="H8" s="92">
        <v>31</v>
      </c>
      <c r="I8" s="71">
        <v>2</v>
      </c>
      <c r="J8" s="71">
        <f t="shared" si="0"/>
        <v>62</v>
      </c>
    </row>
    <row r="9" spans="1:10" s="35" customFormat="1" ht="14.1" customHeight="1">
      <c r="A9" s="161">
        <v>42035</v>
      </c>
      <c r="B9" s="102">
        <v>0.33333333333333331</v>
      </c>
      <c r="C9" s="103" t="s">
        <v>12</v>
      </c>
      <c r="D9" s="51" t="s">
        <v>41</v>
      </c>
      <c r="E9" s="51" t="s">
        <v>61</v>
      </c>
      <c r="F9" s="162" t="s">
        <v>372</v>
      </c>
      <c r="G9" s="96"/>
      <c r="H9" s="92">
        <v>2</v>
      </c>
      <c r="I9" s="71">
        <v>56</v>
      </c>
      <c r="J9" s="71">
        <f t="shared" si="0"/>
        <v>112</v>
      </c>
    </row>
    <row r="10" spans="1:10" s="35" customFormat="1" ht="14.1" customHeight="1">
      <c r="A10" s="161">
        <v>42045</v>
      </c>
      <c r="B10" s="102">
        <v>0.77083333333333337</v>
      </c>
      <c r="C10" s="103" t="s">
        <v>328</v>
      </c>
      <c r="D10" s="51" t="s">
        <v>51</v>
      </c>
      <c r="E10" s="51" t="s">
        <v>59</v>
      </c>
      <c r="F10" s="162" t="s">
        <v>350</v>
      </c>
      <c r="G10" s="96"/>
      <c r="H10" s="92">
        <v>2</v>
      </c>
      <c r="I10" s="71">
        <v>2</v>
      </c>
      <c r="J10" s="71">
        <f t="shared" si="0"/>
        <v>4</v>
      </c>
    </row>
    <row r="11" spans="1:10" s="35" customFormat="1" ht="14.1" customHeight="1">
      <c r="A11" s="161">
        <v>42055</v>
      </c>
      <c r="B11" s="102">
        <v>0.79166666666666663</v>
      </c>
      <c r="C11" s="103" t="s">
        <v>9</v>
      </c>
      <c r="D11" s="51" t="s">
        <v>332</v>
      </c>
      <c r="E11" s="51" t="s">
        <v>56</v>
      </c>
      <c r="F11" s="162" t="s">
        <v>80</v>
      </c>
      <c r="G11" s="96"/>
      <c r="H11" s="92">
        <v>25</v>
      </c>
      <c r="I11" s="71">
        <v>2</v>
      </c>
      <c r="J11" s="71">
        <f t="shared" si="0"/>
        <v>50</v>
      </c>
    </row>
    <row r="12" spans="1:10" s="35" customFormat="1" ht="14.1" customHeight="1">
      <c r="A12" s="161">
        <v>42070</v>
      </c>
      <c r="B12" s="156">
        <v>0.41666666666666669</v>
      </c>
      <c r="C12" s="103" t="s">
        <v>9</v>
      </c>
      <c r="D12" s="51" t="s">
        <v>19</v>
      </c>
      <c r="E12" s="51" t="s">
        <v>58</v>
      </c>
      <c r="F12" s="162"/>
      <c r="G12" s="96"/>
      <c r="H12" s="92">
        <v>18</v>
      </c>
      <c r="I12" s="71">
        <v>2</v>
      </c>
      <c r="J12" s="71">
        <f t="shared" si="0"/>
        <v>36</v>
      </c>
    </row>
    <row r="13" spans="1:10" s="35" customFormat="1" ht="14.1" customHeight="1">
      <c r="A13" s="161">
        <v>42070</v>
      </c>
      <c r="B13" s="102">
        <v>0.58333333333333337</v>
      </c>
      <c r="C13" s="103" t="s">
        <v>9</v>
      </c>
      <c r="D13" s="51" t="s">
        <v>16</v>
      </c>
      <c r="E13" s="51" t="s">
        <v>57</v>
      </c>
      <c r="F13" s="162" t="s">
        <v>314</v>
      </c>
      <c r="G13" s="96"/>
      <c r="H13" s="92">
        <v>24</v>
      </c>
      <c r="I13" s="71">
        <v>2</v>
      </c>
      <c r="J13" s="71">
        <f t="shared" si="0"/>
        <v>48</v>
      </c>
    </row>
    <row r="14" spans="1:10" s="35" customFormat="1" ht="14.1" customHeight="1">
      <c r="A14" s="163">
        <v>42073</v>
      </c>
      <c r="B14" s="102"/>
      <c r="C14" s="103" t="s">
        <v>11</v>
      </c>
      <c r="D14" s="51" t="s">
        <v>20</v>
      </c>
      <c r="E14" s="51"/>
      <c r="F14" s="162" t="s">
        <v>351</v>
      </c>
      <c r="G14" s="96"/>
      <c r="H14" s="92">
        <v>23</v>
      </c>
      <c r="I14" s="71">
        <v>2</v>
      </c>
      <c r="J14" s="71">
        <f t="shared" si="0"/>
        <v>46</v>
      </c>
    </row>
    <row r="15" spans="1:10" s="144" customFormat="1" ht="14.1" customHeight="1">
      <c r="A15" s="161">
        <v>42079</v>
      </c>
      <c r="B15" s="102">
        <v>0.39583333333333331</v>
      </c>
      <c r="C15" s="103" t="s">
        <v>12</v>
      </c>
      <c r="D15" s="51" t="s">
        <v>24</v>
      </c>
      <c r="E15" s="51" t="s">
        <v>299</v>
      </c>
      <c r="F15" s="162" t="s">
        <v>225</v>
      </c>
      <c r="G15" s="96"/>
      <c r="H15" s="92">
        <v>1</v>
      </c>
      <c r="I15" s="71">
        <v>32</v>
      </c>
      <c r="J15" s="71">
        <f t="shared" si="0"/>
        <v>32</v>
      </c>
    </row>
    <row r="16" spans="1:10" s="35" customFormat="1" ht="14.1" customHeight="1">
      <c r="A16" s="161">
        <v>42083</v>
      </c>
      <c r="B16" s="102">
        <v>0.79166666666666663</v>
      </c>
      <c r="C16" s="103" t="s">
        <v>11</v>
      </c>
      <c r="D16" s="51" t="s">
        <v>268</v>
      </c>
      <c r="E16" s="51" t="s">
        <v>343</v>
      </c>
      <c r="F16" s="162"/>
      <c r="G16" s="96"/>
      <c r="H16" s="92">
        <v>19</v>
      </c>
      <c r="I16" s="71">
        <v>3</v>
      </c>
      <c r="J16" s="71">
        <f t="shared" si="0"/>
        <v>57</v>
      </c>
    </row>
    <row r="17" spans="1:15" s="35" customFormat="1" ht="14.1" customHeight="1">
      <c r="A17" s="161">
        <v>42090</v>
      </c>
      <c r="B17" s="102">
        <v>0.79166666666666663</v>
      </c>
      <c r="C17" s="103" t="s">
        <v>9</v>
      </c>
      <c r="D17" s="51" t="s">
        <v>362</v>
      </c>
      <c r="E17" s="51" t="s">
        <v>56</v>
      </c>
      <c r="F17" s="162" t="s">
        <v>292</v>
      </c>
      <c r="G17" s="96"/>
      <c r="H17" s="92">
        <v>28</v>
      </c>
      <c r="I17" s="71">
        <v>2</v>
      </c>
      <c r="J17" s="71">
        <f t="shared" si="0"/>
        <v>56</v>
      </c>
    </row>
    <row r="18" spans="1:15" s="35" customFormat="1" ht="14.1" customHeight="1">
      <c r="A18" s="161">
        <v>42091</v>
      </c>
      <c r="B18" s="102">
        <v>0.41666666666666669</v>
      </c>
      <c r="C18" s="103" t="s">
        <v>13</v>
      </c>
      <c r="D18" s="51" t="s">
        <v>308</v>
      </c>
      <c r="E18" s="51" t="s">
        <v>57</v>
      </c>
      <c r="F18" s="162" t="s">
        <v>101</v>
      </c>
      <c r="G18" s="96"/>
      <c r="H18" s="92"/>
      <c r="I18" s="71"/>
      <c r="J18" s="71">
        <f t="shared" si="0"/>
        <v>0</v>
      </c>
    </row>
    <row r="19" spans="1:15" s="35" customFormat="1" ht="14.1" customHeight="1">
      <c r="A19" s="161">
        <v>42091</v>
      </c>
      <c r="B19" s="102"/>
      <c r="C19" s="103" t="s">
        <v>330</v>
      </c>
      <c r="D19" s="51" t="s">
        <v>271</v>
      </c>
      <c r="E19" s="51" t="s">
        <v>59</v>
      </c>
      <c r="F19" s="162" t="s">
        <v>349</v>
      </c>
      <c r="G19" s="96"/>
      <c r="H19" s="92">
        <v>2</v>
      </c>
      <c r="I19" s="71">
        <v>2</v>
      </c>
      <c r="J19" s="71">
        <f t="shared" si="0"/>
        <v>4</v>
      </c>
    </row>
    <row r="20" spans="1:15" s="144" customFormat="1" ht="14.1" customHeight="1">
      <c r="A20" s="163">
        <v>42102</v>
      </c>
      <c r="B20" s="102"/>
      <c r="C20" s="103" t="s">
        <v>9</v>
      </c>
      <c r="D20" s="51" t="s">
        <v>213</v>
      </c>
      <c r="E20" s="51"/>
      <c r="F20" s="162"/>
      <c r="G20" s="96"/>
      <c r="H20" s="92">
        <v>6</v>
      </c>
      <c r="I20" s="71">
        <v>3</v>
      </c>
      <c r="J20" s="71">
        <f t="shared" si="0"/>
        <v>18</v>
      </c>
    </row>
    <row r="21" spans="1:15" s="144" customFormat="1" ht="14.1" customHeight="1">
      <c r="A21" s="161">
        <v>42104</v>
      </c>
      <c r="B21" s="102">
        <v>0.79166666666666663</v>
      </c>
      <c r="C21" s="103" t="s">
        <v>9</v>
      </c>
      <c r="D21" s="51" t="s">
        <v>333</v>
      </c>
      <c r="E21" s="51" t="s">
        <v>56</v>
      </c>
      <c r="F21" s="162" t="s">
        <v>81</v>
      </c>
      <c r="G21" s="96"/>
      <c r="H21" s="92">
        <v>0</v>
      </c>
      <c r="I21" s="71">
        <v>2</v>
      </c>
      <c r="J21" s="71">
        <f t="shared" si="0"/>
        <v>0</v>
      </c>
    </row>
    <row r="22" spans="1:15" s="35" customFormat="1" ht="14.1" customHeight="1">
      <c r="A22" s="163">
        <v>42104</v>
      </c>
      <c r="B22" s="102"/>
      <c r="C22" s="103" t="s">
        <v>9</v>
      </c>
      <c r="D22" s="51" t="s">
        <v>211</v>
      </c>
      <c r="E22" s="51"/>
      <c r="F22" s="162"/>
      <c r="G22" s="96"/>
      <c r="H22" s="92">
        <v>5</v>
      </c>
      <c r="I22" s="71">
        <v>2</v>
      </c>
      <c r="J22" s="71">
        <f t="shared" si="0"/>
        <v>10</v>
      </c>
    </row>
    <row r="23" spans="1:15" s="2" customFormat="1" ht="14.1" customHeight="1">
      <c r="A23" s="161">
        <v>42112</v>
      </c>
      <c r="B23" s="102">
        <v>0.33333333333333331</v>
      </c>
      <c r="C23" s="103" t="s">
        <v>9</v>
      </c>
      <c r="D23" s="51" t="s">
        <v>41</v>
      </c>
      <c r="E23" s="51" t="s">
        <v>230</v>
      </c>
      <c r="F23" s="162" t="s">
        <v>371</v>
      </c>
      <c r="G23" s="96"/>
      <c r="H23" s="92">
        <v>1</v>
      </c>
      <c r="I23" s="71">
        <v>56</v>
      </c>
      <c r="J23" s="71">
        <f t="shared" si="0"/>
        <v>56</v>
      </c>
    </row>
    <row r="24" spans="1:15" s="35" customFormat="1" ht="14.1" customHeight="1">
      <c r="A24" s="161">
        <v>42119</v>
      </c>
      <c r="B24" s="102">
        <v>0.58333333333333337</v>
      </c>
      <c r="C24" s="103" t="s">
        <v>9</v>
      </c>
      <c r="D24" s="51" t="s">
        <v>196</v>
      </c>
      <c r="E24" s="51" t="s">
        <v>57</v>
      </c>
      <c r="F24" s="162" t="s">
        <v>349</v>
      </c>
      <c r="G24" s="96"/>
      <c r="H24" s="92">
        <v>0</v>
      </c>
      <c r="I24" s="71">
        <v>2</v>
      </c>
      <c r="J24" s="71">
        <f t="shared" si="0"/>
        <v>0</v>
      </c>
    </row>
    <row r="25" spans="1:15" s="35" customFormat="1" ht="14.1" customHeight="1">
      <c r="A25" s="163">
        <v>42130</v>
      </c>
      <c r="B25" s="102"/>
      <c r="C25" s="103" t="s">
        <v>9</v>
      </c>
      <c r="D25" s="51" t="s">
        <v>213</v>
      </c>
      <c r="E25" s="51"/>
      <c r="F25" s="162"/>
      <c r="G25" s="96"/>
      <c r="H25" s="92">
        <v>0</v>
      </c>
      <c r="I25" s="71">
        <v>3</v>
      </c>
      <c r="J25" s="71">
        <f t="shared" si="0"/>
        <v>0</v>
      </c>
    </row>
    <row r="26" spans="1:15" s="2" customFormat="1" ht="14.1" customHeight="1">
      <c r="A26" s="161">
        <v>42134</v>
      </c>
      <c r="B26" s="102"/>
      <c r="C26" s="103" t="s">
        <v>9</v>
      </c>
      <c r="D26" s="51" t="s">
        <v>283</v>
      </c>
      <c r="E26" s="51" t="s">
        <v>297</v>
      </c>
      <c r="F26" s="162" t="s">
        <v>373</v>
      </c>
      <c r="G26" s="96"/>
      <c r="H26" s="92">
        <v>2</v>
      </c>
      <c r="I26" s="71">
        <v>6</v>
      </c>
      <c r="J26" s="71">
        <f t="shared" si="0"/>
        <v>12</v>
      </c>
    </row>
    <row r="27" spans="1:15" s="35" customFormat="1" ht="14.1" customHeight="1">
      <c r="A27" s="161">
        <v>42135</v>
      </c>
      <c r="B27" s="102">
        <v>0.3125</v>
      </c>
      <c r="C27" s="103" t="s">
        <v>9</v>
      </c>
      <c r="D27" s="51" t="s">
        <v>334</v>
      </c>
      <c r="E27" s="51"/>
      <c r="F27" s="162" t="s">
        <v>87</v>
      </c>
      <c r="G27" s="96"/>
      <c r="H27" s="92">
        <v>26</v>
      </c>
      <c r="I27" s="71">
        <v>2</v>
      </c>
      <c r="J27" s="71">
        <f t="shared" si="0"/>
        <v>52</v>
      </c>
      <c r="K27" s="144"/>
      <c r="L27" s="144"/>
      <c r="M27" s="144"/>
      <c r="N27" s="144"/>
      <c r="O27" s="144"/>
    </row>
    <row r="28" spans="1:15" s="144" customFormat="1" ht="14.1" customHeight="1">
      <c r="A28" s="161">
        <v>42136</v>
      </c>
      <c r="B28" s="102">
        <v>0.77083333333333337</v>
      </c>
      <c r="C28" s="103" t="s">
        <v>328</v>
      </c>
      <c r="D28" s="51" t="s">
        <v>51</v>
      </c>
      <c r="E28" s="51" t="s">
        <v>269</v>
      </c>
      <c r="F28" s="162" t="s">
        <v>350</v>
      </c>
      <c r="G28" s="96"/>
      <c r="H28" s="92">
        <v>2</v>
      </c>
      <c r="I28" s="71">
        <v>2</v>
      </c>
      <c r="J28" s="71">
        <f t="shared" si="0"/>
        <v>4</v>
      </c>
    </row>
    <row r="29" spans="1:15" s="35" customFormat="1" ht="14.1" customHeight="1">
      <c r="A29" s="161">
        <v>42154</v>
      </c>
      <c r="B29" s="102">
        <v>0.33333333333333331</v>
      </c>
      <c r="C29" s="103" t="s">
        <v>12</v>
      </c>
      <c r="D29" s="51" t="s">
        <v>347</v>
      </c>
      <c r="E29" s="51" t="s">
        <v>171</v>
      </c>
      <c r="F29" s="162" t="s">
        <v>352</v>
      </c>
      <c r="G29" s="96"/>
      <c r="H29" s="92">
        <v>3</v>
      </c>
      <c r="I29" s="71">
        <v>16</v>
      </c>
      <c r="J29" s="71">
        <f t="shared" si="0"/>
        <v>48</v>
      </c>
    </row>
    <row r="30" spans="1:15" s="35" customFormat="1" ht="14.1" customHeight="1">
      <c r="A30" s="161">
        <v>42155</v>
      </c>
      <c r="B30" s="102">
        <v>0.3125</v>
      </c>
      <c r="C30" s="103" t="s">
        <v>9</v>
      </c>
      <c r="D30" s="51" t="s">
        <v>336</v>
      </c>
      <c r="E30" s="51"/>
      <c r="F30" s="162" t="s">
        <v>342</v>
      </c>
      <c r="G30" s="96"/>
      <c r="H30" s="92">
        <v>23</v>
      </c>
      <c r="I30" s="71">
        <v>2</v>
      </c>
      <c r="J30" s="71">
        <f t="shared" si="0"/>
        <v>46</v>
      </c>
    </row>
    <row r="31" spans="1:15" s="2" customFormat="1" ht="14.1" customHeight="1">
      <c r="A31" s="161">
        <v>42155</v>
      </c>
      <c r="B31" s="102">
        <v>0.375</v>
      </c>
      <c r="C31" s="103" t="s">
        <v>9</v>
      </c>
      <c r="D31" s="51" t="s">
        <v>32</v>
      </c>
      <c r="E31" s="51" t="s">
        <v>317</v>
      </c>
      <c r="F31" s="162" t="s">
        <v>83</v>
      </c>
      <c r="G31" s="96"/>
      <c r="H31" s="92">
        <v>3</v>
      </c>
      <c r="I31" s="71">
        <v>3</v>
      </c>
      <c r="J31" s="71">
        <f t="shared" si="0"/>
        <v>9</v>
      </c>
    </row>
    <row r="32" spans="1:15" s="144" customFormat="1" ht="14.1" customHeight="1">
      <c r="A32" s="161">
        <v>42158</v>
      </c>
      <c r="B32" s="102">
        <v>0.41666666666666669</v>
      </c>
      <c r="C32" s="103" t="s">
        <v>11</v>
      </c>
      <c r="D32" s="51" t="s">
        <v>306</v>
      </c>
      <c r="E32" s="51" t="s">
        <v>57</v>
      </c>
      <c r="F32" s="162" t="s">
        <v>280</v>
      </c>
      <c r="G32" s="96"/>
      <c r="H32" s="92">
        <v>3</v>
      </c>
      <c r="I32" s="71">
        <v>6</v>
      </c>
      <c r="J32" s="71">
        <f t="shared" si="0"/>
        <v>18</v>
      </c>
    </row>
    <row r="33" spans="1:15" s="144" customFormat="1" ht="14.1" customHeight="1">
      <c r="A33" s="163">
        <v>42158</v>
      </c>
      <c r="B33" s="102"/>
      <c r="C33" s="103" t="s">
        <v>9</v>
      </c>
      <c r="D33" s="51" t="s">
        <v>213</v>
      </c>
      <c r="E33" s="51"/>
      <c r="F33" s="162"/>
      <c r="G33" s="96"/>
      <c r="H33" s="92">
        <v>0</v>
      </c>
      <c r="I33" s="71">
        <v>3</v>
      </c>
      <c r="J33" s="71">
        <f t="shared" si="0"/>
        <v>0</v>
      </c>
    </row>
    <row r="34" spans="1:15" s="35" customFormat="1" ht="14.1" customHeight="1">
      <c r="A34" s="161">
        <v>42169</v>
      </c>
      <c r="B34" s="102">
        <v>0.3125</v>
      </c>
      <c r="C34" s="103" t="s">
        <v>9</v>
      </c>
      <c r="D34" s="51" t="s">
        <v>335</v>
      </c>
      <c r="E34" s="51"/>
      <c r="F34" s="162" t="s">
        <v>121</v>
      </c>
      <c r="G34" s="96"/>
      <c r="H34" s="92">
        <v>28</v>
      </c>
      <c r="I34" s="71">
        <v>2</v>
      </c>
      <c r="J34" s="71">
        <f t="shared" si="0"/>
        <v>56</v>
      </c>
    </row>
    <row r="35" spans="1:15" s="35" customFormat="1" ht="14.1" customHeight="1">
      <c r="A35" s="161">
        <v>42175</v>
      </c>
      <c r="B35" s="102">
        <v>0.33333333333333331</v>
      </c>
      <c r="C35" s="103" t="s">
        <v>12</v>
      </c>
      <c r="D35" s="51" t="s">
        <v>30</v>
      </c>
      <c r="E35" s="51" t="s">
        <v>231</v>
      </c>
      <c r="F35" s="162" t="s">
        <v>358</v>
      </c>
      <c r="G35" s="96"/>
      <c r="H35" s="92">
        <v>2</v>
      </c>
      <c r="I35" s="71">
        <v>32</v>
      </c>
      <c r="J35" s="71">
        <f t="shared" si="0"/>
        <v>64</v>
      </c>
    </row>
    <row r="36" spans="1:15" s="144" customFormat="1" ht="14.1" customHeight="1">
      <c r="A36" s="161">
        <v>42182</v>
      </c>
      <c r="B36" s="102"/>
      <c r="C36" s="103" t="s">
        <v>9</v>
      </c>
      <c r="D36" s="51" t="s">
        <v>355</v>
      </c>
      <c r="E36" s="51" t="s">
        <v>354</v>
      </c>
      <c r="F36" s="162"/>
      <c r="G36" s="96"/>
      <c r="H36" s="92">
        <v>6</v>
      </c>
      <c r="I36" s="71">
        <v>8</v>
      </c>
      <c r="J36" s="71">
        <f t="shared" si="0"/>
        <v>48</v>
      </c>
    </row>
    <row r="37" spans="1:15" s="35" customFormat="1" ht="14.1" customHeight="1">
      <c r="A37" s="161">
        <v>42183</v>
      </c>
      <c r="B37" s="102">
        <v>0.3125</v>
      </c>
      <c r="C37" s="103" t="s">
        <v>9</v>
      </c>
      <c r="D37" s="51" t="s">
        <v>338</v>
      </c>
      <c r="E37" s="51"/>
      <c r="F37" s="162" t="s">
        <v>93</v>
      </c>
      <c r="G37" s="96"/>
      <c r="H37" s="92">
        <v>21</v>
      </c>
      <c r="I37" s="71">
        <v>2</v>
      </c>
      <c r="J37" s="71">
        <f t="shared" ref="J37:J67" si="1">SUM(H37*I37)</f>
        <v>42</v>
      </c>
    </row>
    <row r="38" spans="1:15" s="124" customFormat="1" ht="14.1" customHeight="1">
      <c r="A38" s="161">
        <v>42189</v>
      </c>
      <c r="B38" s="102">
        <v>0.70833333333333337</v>
      </c>
      <c r="C38" s="103" t="s">
        <v>13</v>
      </c>
      <c r="D38" s="51" t="s">
        <v>36</v>
      </c>
      <c r="E38" s="51" t="s">
        <v>57</v>
      </c>
      <c r="F38" s="162" t="s">
        <v>101</v>
      </c>
      <c r="G38" s="96"/>
      <c r="H38" s="92"/>
      <c r="I38" s="71"/>
      <c r="J38" s="71">
        <f t="shared" si="1"/>
        <v>0</v>
      </c>
    </row>
    <row r="39" spans="1:15" s="124" customFormat="1" ht="14.1" customHeight="1">
      <c r="A39" s="161">
        <v>42189</v>
      </c>
      <c r="B39" s="102"/>
      <c r="C39" s="103" t="s">
        <v>330</v>
      </c>
      <c r="D39" s="51" t="s">
        <v>272</v>
      </c>
      <c r="E39" s="51"/>
      <c r="F39" s="162" t="s">
        <v>349</v>
      </c>
      <c r="G39" s="96"/>
      <c r="H39" s="92">
        <v>2</v>
      </c>
      <c r="I39" s="71">
        <v>2</v>
      </c>
      <c r="J39" s="71">
        <f t="shared" si="1"/>
        <v>4</v>
      </c>
    </row>
    <row r="40" spans="1:15" s="144" customFormat="1" ht="14.1" customHeight="1">
      <c r="A40" s="161">
        <v>42190</v>
      </c>
      <c r="B40" s="102">
        <v>0.4375</v>
      </c>
      <c r="C40" s="103" t="s">
        <v>10</v>
      </c>
      <c r="D40" s="51" t="s">
        <v>348</v>
      </c>
      <c r="E40" s="51" t="s">
        <v>57</v>
      </c>
      <c r="F40" s="162" t="s">
        <v>350</v>
      </c>
      <c r="G40" s="96"/>
      <c r="H40" s="92">
        <v>20</v>
      </c>
      <c r="I40" s="71">
        <v>1</v>
      </c>
      <c r="J40" s="71">
        <f t="shared" si="1"/>
        <v>20</v>
      </c>
      <c r="O40" s="144">
        <f>+K10</f>
        <v>0</v>
      </c>
    </row>
    <row r="41" spans="1:15" s="35" customFormat="1" ht="14.1" customHeight="1">
      <c r="A41" s="163">
        <v>42193</v>
      </c>
      <c r="B41" s="102"/>
      <c r="C41" s="103" t="s">
        <v>9</v>
      </c>
      <c r="D41" s="51" t="s">
        <v>213</v>
      </c>
      <c r="E41" s="51"/>
      <c r="F41" s="162"/>
      <c r="G41" s="96"/>
      <c r="H41" s="92">
        <v>6</v>
      </c>
      <c r="I41" s="71">
        <v>3</v>
      </c>
      <c r="J41" s="71">
        <f t="shared" si="1"/>
        <v>18</v>
      </c>
    </row>
    <row r="42" spans="1:15" s="35" customFormat="1" ht="14.1" customHeight="1">
      <c r="A42" s="161">
        <v>42197</v>
      </c>
      <c r="B42" s="102">
        <v>0.47916666666666669</v>
      </c>
      <c r="C42" s="103" t="s">
        <v>10</v>
      </c>
      <c r="D42" s="51" t="s">
        <v>198</v>
      </c>
      <c r="E42" s="51" t="s">
        <v>57</v>
      </c>
      <c r="F42" s="162" t="s">
        <v>350</v>
      </c>
      <c r="G42" s="96"/>
      <c r="H42" s="92">
        <v>9</v>
      </c>
      <c r="I42" s="71">
        <v>1</v>
      </c>
      <c r="J42" s="71">
        <f t="shared" si="1"/>
        <v>9</v>
      </c>
    </row>
    <row r="43" spans="1:15" s="35" customFormat="1" ht="14.1" customHeight="1">
      <c r="A43" s="161">
        <v>42211</v>
      </c>
      <c r="B43" s="102">
        <v>0.3125</v>
      </c>
      <c r="C43" s="103" t="s">
        <v>9</v>
      </c>
      <c r="D43" s="51" t="s">
        <v>134</v>
      </c>
      <c r="E43" s="51"/>
      <c r="F43" s="162" t="s">
        <v>341</v>
      </c>
      <c r="G43" s="96"/>
      <c r="H43" s="92">
        <v>25</v>
      </c>
      <c r="I43" s="71">
        <v>2</v>
      </c>
      <c r="J43" s="71">
        <f t="shared" si="1"/>
        <v>50</v>
      </c>
    </row>
    <row r="44" spans="1:15" s="144" customFormat="1" ht="14.1" customHeight="1">
      <c r="A44" s="163">
        <v>42221</v>
      </c>
      <c r="B44" s="102"/>
      <c r="C44" s="103" t="s">
        <v>9</v>
      </c>
      <c r="D44" s="51" t="s">
        <v>213</v>
      </c>
      <c r="E44" s="51"/>
      <c r="F44" s="162"/>
      <c r="G44" s="96"/>
      <c r="H44" s="92">
        <v>6</v>
      </c>
      <c r="I44" s="71">
        <v>3</v>
      </c>
      <c r="J44" s="71">
        <f t="shared" si="1"/>
        <v>18</v>
      </c>
    </row>
    <row r="45" spans="1:15" s="144" customFormat="1" ht="14.1" customHeight="1">
      <c r="A45" s="161">
        <v>42232</v>
      </c>
      <c r="B45" s="102">
        <v>0.79166666666666663</v>
      </c>
      <c r="C45" s="103" t="s">
        <v>9</v>
      </c>
      <c r="D45" s="51" t="s">
        <v>339</v>
      </c>
      <c r="E45" s="51"/>
      <c r="F45" s="162" t="s">
        <v>340</v>
      </c>
      <c r="G45" s="96"/>
      <c r="H45" s="92">
        <v>25</v>
      </c>
      <c r="I45" s="71">
        <v>2</v>
      </c>
      <c r="J45" s="71">
        <f t="shared" si="1"/>
        <v>50</v>
      </c>
      <c r="K45" s="35"/>
      <c r="L45" s="35"/>
      <c r="M45" s="35"/>
      <c r="N45" s="35"/>
      <c r="O45" s="35"/>
    </row>
    <row r="46" spans="1:15" s="35" customFormat="1" ht="14.1" customHeight="1">
      <c r="A46" s="163">
        <v>42249</v>
      </c>
      <c r="B46" s="102"/>
      <c r="C46" s="103" t="s">
        <v>9</v>
      </c>
      <c r="D46" s="51" t="s">
        <v>213</v>
      </c>
      <c r="E46" s="51"/>
      <c r="F46" s="162"/>
      <c r="G46" s="96"/>
      <c r="H46" s="92">
        <v>6</v>
      </c>
      <c r="I46" s="71">
        <v>3</v>
      </c>
      <c r="J46" s="71">
        <f t="shared" si="1"/>
        <v>18</v>
      </c>
    </row>
    <row r="47" spans="1:15" s="35" customFormat="1" ht="14.1" customHeight="1">
      <c r="A47" s="161">
        <v>42251</v>
      </c>
      <c r="B47" s="102">
        <v>0.75</v>
      </c>
      <c r="C47" s="103" t="s">
        <v>13</v>
      </c>
      <c r="D47" s="51" t="s">
        <v>43</v>
      </c>
      <c r="E47" s="51" t="s">
        <v>115</v>
      </c>
      <c r="F47" s="162" t="s">
        <v>350</v>
      </c>
      <c r="G47" s="96"/>
      <c r="H47" s="92">
        <v>1</v>
      </c>
      <c r="I47" s="71">
        <v>3</v>
      </c>
      <c r="J47" s="71">
        <f t="shared" si="1"/>
        <v>3</v>
      </c>
    </row>
    <row r="48" spans="1:15" s="35" customFormat="1" ht="14.1" customHeight="1">
      <c r="A48" s="161">
        <v>42253</v>
      </c>
      <c r="B48" s="102">
        <v>0.41666666666666669</v>
      </c>
      <c r="C48" s="103" t="s">
        <v>9</v>
      </c>
      <c r="D48" s="51" t="s">
        <v>156</v>
      </c>
      <c r="E48" s="51"/>
      <c r="F48" s="162" t="s">
        <v>83</v>
      </c>
      <c r="G48" s="96"/>
      <c r="H48" s="92">
        <v>9</v>
      </c>
      <c r="I48" s="71">
        <v>18</v>
      </c>
      <c r="J48" s="71">
        <f t="shared" si="1"/>
        <v>162</v>
      </c>
    </row>
    <row r="49" spans="1:15" s="144" customFormat="1" ht="13.5" customHeight="1">
      <c r="A49" s="161">
        <v>42254</v>
      </c>
      <c r="B49" s="102">
        <v>0.79166666666666663</v>
      </c>
      <c r="C49" s="103" t="s">
        <v>9</v>
      </c>
      <c r="D49" s="51" t="s">
        <v>337</v>
      </c>
      <c r="E49" s="51"/>
      <c r="F49" s="162" t="s">
        <v>369</v>
      </c>
      <c r="G49" s="96"/>
      <c r="H49" s="92">
        <v>27</v>
      </c>
      <c r="I49" s="71">
        <v>2</v>
      </c>
      <c r="J49" s="71">
        <f t="shared" si="1"/>
        <v>54</v>
      </c>
    </row>
    <row r="50" spans="1:15" s="35" customFormat="1" ht="14.1" customHeight="1">
      <c r="A50" s="161">
        <v>42255</v>
      </c>
      <c r="B50" s="102">
        <v>0.77083333333333337</v>
      </c>
      <c r="C50" s="103" t="s">
        <v>328</v>
      </c>
      <c r="D50" s="51" t="s">
        <v>51</v>
      </c>
      <c r="E50" s="51" t="s">
        <v>111</v>
      </c>
      <c r="F50" s="162" t="s">
        <v>350</v>
      </c>
      <c r="G50" s="96"/>
      <c r="H50" s="92">
        <v>2</v>
      </c>
      <c r="I50" s="71">
        <v>2</v>
      </c>
      <c r="J50" s="71">
        <f t="shared" si="1"/>
        <v>4</v>
      </c>
    </row>
    <row r="51" spans="1:15" s="35" customFormat="1" ht="14.1" customHeight="1">
      <c r="A51" s="161">
        <v>42265</v>
      </c>
      <c r="B51" s="102">
        <v>0.75</v>
      </c>
      <c r="C51" s="103" t="s">
        <v>10</v>
      </c>
      <c r="D51" s="51" t="s">
        <v>365</v>
      </c>
      <c r="E51" s="51" t="s">
        <v>269</v>
      </c>
      <c r="F51" s="162"/>
      <c r="G51" s="96"/>
      <c r="H51" s="92">
        <v>1</v>
      </c>
      <c r="I51" s="71">
        <v>2</v>
      </c>
      <c r="J51" s="71">
        <f t="shared" si="1"/>
        <v>2</v>
      </c>
    </row>
    <row r="52" spans="1:15" s="35" customFormat="1" ht="14.1" customHeight="1">
      <c r="A52" s="163">
        <v>42271</v>
      </c>
      <c r="B52" s="156">
        <v>0.75</v>
      </c>
      <c r="C52" s="103" t="s">
        <v>10</v>
      </c>
      <c r="D52" s="51" t="s">
        <v>25</v>
      </c>
      <c r="E52" s="51"/>
      <c r="F52" s="162" t="s">
        <v>80</v>
      </c>
      <c r="G52" s="96"/>
      <c r="H52" s="92">
        <v>20</v>
      </c>
      <c r="I52" s="71">
        <v>2</v>
      </c>
      <c r="J52" s="71">
        <f t="shared" si="1"/>
        <v>40</v>
      </c>
    </row>
    <row r="53" spans="1:15" s="35" customFormat="1" ht="14.1" customHeight="1">
      <c r="A53" s="161">
        <v>42272</v>
      </c>
      <c r="B53" s="102">
        <v>0.75</v>
      </c>
      <c r="C53" s="103" t="s">
        <v>10</v>
      </c>
      <c r="D53" s="51" t="s">
        <v>344</v>
      </c>
      <c r="E53" s="51" t="s">
        <v>111</v>
      </c>
      <c r="F53" s="162"/>
      <c r="G53" s="96"/>
      <c r="H53" s="92">
        <v>28</v>
      </c>
      <c r="I53" s="71">
        <v>3</v>
      </c>
      <c r="J53" s="71">
        <f t="shared" si="1"/>
        <v>84</v>
      </c>
    </row>
    <row r="54" spans="1:15" s="35" customFormat="1" ht="14.1" customHeight="1">
      <c r="A54" s="163">
        <v>42272</v>
      </c>
      <c r="B54" s="156">
        <v>0.79166666666666663</v>
      </c>
      <c r="C54" s="103" t="s">
        <v>328</v>
      </c>
      <c r="D54" s="51" t="s">
        <v>359</v>
      </c>
      <c r="E54" s="51" t="s">
        <v>74</v>
      </c>
      <c r="F54" s="162" t="s">
        <v>351</v>
      </c>
      <c r="G54" s="96"/>
      <c r="H54" s="92">
        <v>33</v>
      </c>
      <c r="I54" s="71">
        <v>1</v>
      </c>
      <c r="J54" s="71">
        <f t="shared" si="1"/>
        <v>33</v>
      </c>
    </row>
    <row r="55" spans="1:15" s="35" customFormat="1" ht="14.1" customHeight="1">
      <c r="A55" s="161">
        <v>42273</v>
      </c>
      <c r="B55" s="102">
        <v>0.60416666666666663</v>
      </c>
      <c r="C55" s="103" t="s">
        <v>10</v>
      </c>
      <c r="D55" s="51" t="s">
        <v>276</v>
      </c>
      <c r="E55" s="51" t="s">
        <v>59</v>
      </c>
      <c r="F55" s="162"/>
      <c r="G55" s="96"/>
      <c r="H55" s="92">
        <v>1</v>
      </c>
      <c r="I55" s="71">
        <v>2</v>
      </c>
      <c r="J55" s="71">
        <f t="shared" si="1"/>
        <v>2</v>
      </c>
    </row>
    <row r="56" spans="1:15" s="35" customFormat="1" ht="14.1" customHeight="1">
      <c r="A56" s="163">
        <v>42284</v>
      </c>
      <c r="B56" s="102"/>
      <c r="C56" s="103" t="s">
        <v>9</v>
      </c>
      <c r="D56" s="51" t="s">
        <v>213</v>
      </c>
      <c r="E56" s="51"/>
      <c r="F56" s="162"/>
      <c r="G56" s="96"/>
      <c r="H56" s="92">
        <v>6</v>
      </c>
      <c r="I56" s="71">
        <v>3</v>
      </c>
      <c r="J56" s="71">
        <f t="shared" si="1"/>
        <v>18</v>
      </c>
      <c r="K56" s="144"/>
      <c r="L56" s="144"/>
      <c r="M56" s="144"/>
      <c r="N56" s="144"/>
      <c r="O56" s="144"/>
    </row>
    <row r="57" spans="1:15" s="144" customFormat="1" ht="14.1" customHeight="1">
      <c r="A57" s="161">
        <v>42286</v>
      </c>
      <c r="B57" s="102"/>
      <c r="C57" s="103" t="s">
        <v>9</v>
      </c>
      <c r="D57" s="51" t="s">
        <v>282</v>
      </c>
      <c r="E57" s="51" t="s">
        <v>356</v>
      </c>
      <c r="F57" s="162"/>
      <c r="G57" s="96"/>
      <c r="H57" s="92">
        <v>1</v>
      </c>
      <c r="I57" s="71">
        <v>24</v>
      </c>
      <c r="J57" s="71">
        <f t="shared" si="1"/>
        <v>24</v>
      </c>
    </row>
    <row r="58" spans="1:15" s="144" customFormat="1" ht="14.1" customHeight="1">
      <c r="A58" s="161">
        <v>42294</v>
      </c>
      <c r="B58" s="102">
        <v>0.41666666666666669</v>
      </c>
      <c r="C58" s="103" t="s">
        <v>330</v>
      </c>
      <c r="D58" s="51" t="s">
        <v>277</v>
      </c>
      <c r="E58" s="51" t="s">
        <v>57</v>
      </c>
      <c r="F58" s="162" t="s">
        <v>349</v>
      </c>
      <c r="G58" s="96"/>
      <c r="H58" s="92">
        <v>2</v>
      </c>
      <c r="I58" s="71">
        <v>4</v>
      </c>
      <c r="J58" s="71">
        <f t="shared" si="1"/>
        <v>8</v>
      </c>
    </row>
    <row r="59" spans="1:15" s="144" customFormat="1" ht="13.5" customHeight="1">
      <c r="A59" s="161">
        <v>42294</v>
      </c>
      <c r="B59" s="102">
        <v>0.54166666666666663</v>
      </c>
      <c r="C59" s="103" t="s">
        <v>9</v>
      </c>
      <c r="D59" s="51" t="s">
        <v>47</v>
      </c>
      <c r="E59" s="51" t="s">
        <v>57</v>
      </c>
      <c r="F59" s="162"/>
      <c r="G59" s="96"/>
      <c r="H59" s="92">
        <v>20</v>
      </c>
      <c r="I59" s="71">
        <v>4</v>
      </c>
      <c r="J59" s="71">
        <f t="shared" si="1"/>
        <v>80</v>
      </c>
    </row>
    <row r="60" spans="1:15" s="144" customFormat="1" ht="13.5" customHeight="1">
      <c r="A60" s="161">
        <v>42301</v>
      </c>
      <c r="B60" s="102">
        <v>0.33333333333333331</v>
      </c>
      <c r="C60" s="103" t="s">
        <v>12</v>
      </c>
      <c r="D60" s="51" t="s">
        <v>217</v>
      </c>
      <c r="E60" s="51" t="s">
        <v>354</v>
      </c>
      <c r="F60" s="162" t="s">
        <v>353</v>
      </c>
      <c r="G60" s="96"/>
      <c r="H60" s="92">
        <v>1</v>
      </c>
      <c r="I60" s="71">
        <v>40</v>
      </c>
      <c r="J60" s="71">
        <f t="shared" si="1"/>
        <v>40</v>
      </c>
    </row>
    <row r="61" spans="1:15" s="144" customFormat="1" ht="13.5" customHeight="1">
      <c r="A61" s="163">
        <v>42309</v>
      </c>
      <c r="B61" s="156"/>
      <c r="C61" s="103" t="s">
        <v>10</v>
      </c>
      <c r="D61" s="51" t="s">
        <v>331</v>
      </c>
      <c r="E61" s="51" t="s">
        <v>322</v>
      </c>
      <c r="F61" s="162"/>
      <c r="G61" s="96"/>
      <c r="H61" s="92">
        <v>20</v>
      </c>
      <c r="I61" s="71">
        <v>3</v>
      </c>
      <c r="J61" s="71">
        <f t="shared" si="1"/>
        <v>60</v>
      </c>
    </row>
    <row r="62" spans="1:15" s="144" customFormat="1" ht="13.5" customHeight="1">
      <c r="A62" s="161">
        <v>42317</v>
      </c>
      <c r="B62" s="102">
        <v>0.66666666666666663</v>
      </c>
      <c r="C62" s="103" t="s">
        <v>13</v>
      </c>
      <c r="D62" s="51" t="s">
        <v>204</v>
      </c>
      <c r="E62" s="51" t="s">
        <v>57</v>
      </c>
      <c r="F62" s="162" t="s">
        <v>80</v>
      </c>
      <c r="G62" s="96"/>
      <c r="H62" s="92">
        <v>20</v>
      </c>
      <c r="I62" s="71">
        <v>3</v>
      </c>
      <c r="J62" s="71">
        <f t="shared" si="1"/>
        <v>60</v>
      </c>
      <c r="K62" s="35"/>
      <c r="L62" s="35"/>
      <c r="M62" s="35"/>
      <c r="N62" s="35"/>
      <c r="O62" s="35"/>
    </row>
    <row r="63" spans="1:15" s="144" customFormat="1" ht="13.5" customHeight="1">
      <c r="A63" s="161">
        <v>42318</v>
      </c>
      <c r="B63" s="102">
        <v>0.77083333333333337</v>
      </c>
      <c r="C63" s="103" t="s">
        <v>328</v>
      </c>
      <c r="D63" s="51" t="s">
        <v>51</v>
      </c>
      <c r="E63" s="51" t="s">
        <v>115</v>
      </c>
      <c r="F63" s="162" t="s">
        <v>350</v>
      </c>
      <c r="G63" s="96"/>
      <c r="H63" s="92">
        <v>2</v>
      </c>
      <c r="I63" s="71">
        <v>2</v>
      </c>
      <c r="J63" s="71">
        <f t="shared" si="1"/>
        <v>4</v>
      </c>
      <c r="K63" s="35"/>
      <c r="L63" s="35"/>
      <c r="M63" s="35"/>
      <c r="N63" s="35"/>
      <c r="O63" s="35"/>
    </row>
    <row r="64" spans="1:15" s="35" customFormat="1" ht="13.5" customHeight="1">
      <c r="A64" s="161">
        <v>42329</v>
      </c>
      <c r="B64" s="108">
        <v>0.79166666666666663</v>
      </c>
      <c r="C64" s="103" t="s">
        <v>13</v>
      </c>
      <c r="D64" s="51" t="s">
        <v>296</v>
      </c>
      <c r="E64" s="51" t="s">
        <v>301</v>
      </c>
      <c r="F64" s="162" t="s">
        <v>101</v>
      </c>
      <c r="G64" s="96"/>
      <c r="H64" s="92"/>
      <c r="I64" s="71"/>
      <c r="J64" s="71">
        <f t="shared" si="1"/>
        <v>0</v>
      </c>
    </row>
    <row r="65" spans="1:15" s="35" customFormat="1" ht="13.5" customHeight="1">
      <c r="A65" s="164">
        <v>42331</v>
      </c>
      <c r="B65" s="102">
        <v>0.79166666666666663</v>
      </c>
      <c r="C65" s="109" t="s">
        <v>328</v>
      </c>
      <c r="D65" s="80" t="s">
        <v>210</v>
      </c>
      <c r="E65" s="80" t="s">
        <v>57</v>
      </c>
      <c r="F65" s="165" t="s">
        <v>80</v>
      </c>
      <c r="G65" s="99"/>
      <c r="H65" s="93">
        <v>10</v>
      </c>
      <c r="I65" s="77">
        <v>2</v>
      </c>
      <c r="J65" s="71">
        <f t="shared" si="1"/>
        <v>20</v>
      </c>
    </row>
    <row r="66" spans="1:15" s="35" customFormat="1" ht="13.5" customHeight="1">
      <c r="A66" s="161">
        <v>42334</v>
      </c>
      <c r="B66" s="108">
        <v>0.77083333333333337</v>
      </c>
      <c r="C66" s="109" t="s">
        <v>328</v>
      </c>
      <c r="D66" s="80" t="s">
        <v>278</v>
      </c>
      <c r="E66" s="80" t="s">
        <v>279</v>
      </c>
      <c r="F66" s="165" t="s">
        <v>350</v>
      </c>
      <c r="G66" s="99"/>
      <c r="H66" s="93">
        <v>2</v>
      </c>
      <c r="I66" s="77">
        <v>2</v>
      </c>
      <c r="J66" s="71">
        <f t="shared" si="1"/>
        <v>4</v>
      </c>
      <c r="K66" s="144"/>
      <c r="L66" s="144"/>
      <c r="M66" s="144"/>
      <c r="N66" s="144"/>
      <c r="O66" s="144"/>
    </row>
    <row r="67" spans="1:15" s="35" customFormat="1" ht="13.5" customHeight="1">
      <c r="A67" s="164">
        <v>42336</v>
      </c>
      <c r="B67" s="108">
        <v>0.33333333333333331</v>
      </c>
      <c r="C67" s="109" t="s">
        <v>13</v>
      </c>
      <c r="D67" s="80" t="s">
        <v>54</v>
      </c>
      <c r="E67" s="80" t="s">
        <v>57</v>
      </c>
      <c r="F67" s="165" t="s">
        <v>101</v>
      </c>
      <c r="G67" s="99"/>
      <c r="H67" s="93"/>
      <c r="I67" s="77"/>
      <c r="J67" s="71">
        <f t="shared" si="1"/>
        <v>0</v>
      </c>
      <c r="K67" s="144"/>
      <c r="L67" s="144"/>
      <c r="M67" s="144"/>
      <c r="N67" s="144"/>
      <c r="O67" s="144"/>
    </row>
    <row r="68" spans="1:15" s="144" customFormat="1" ht="13.5" customHeight="1">
      <c r="A68" s="164" t="s">
        <v>366</v>
      </c>
      <c r="B68" s="108">
        <v>0.25</v>
      </c>
      <c r="C68" s="109" t="s">
        <v>13</v>
      </c>
      <c r="D68" s="80" t="s">
        <v>363</v>
      </c>
      <c r="E68" s="80" t="s">
        <v>364</v>
      </c>
      <c r="F68" s="165" t="s">
        <v>101</v>
      </c>
      <c r="G68" s="99"/>
      <c r="H68" s="93"/>
      <c r="I68" s="77"/>
      <c r="J68" s="71"/>
      <c r="K68" s="35"/>
      <c r="L68" s="35"/>
      <c r="M68" s="35"/>
      <c r="N68" s="35"/>
      <c r="O68" s="35"/>
    </row>
    <row r="69" spans="1:15" s="144" customFormat="1" ht="13.5" customHeight="1">
      <c r="A69" s="164" t="s">
        <v>367</v>
      </c>
      <c r="B69" s="108">
        <v>0.5</v>
      </c>
      <c r="C69" s="109" t="s">
        <v>13</v>
      </c>
      <c r="D69" s="80" t="s">
        <v>201</v>
      </c>
      <c r="E69" s="80" t="s">
        <v>57</v>
      </c>
      <c r="F69" s="165" t="s">
        <v>101</v>
      </c>
      <c r="G69" s="99"/>
      <c r="H69" s="93"/>
      <c r="I69" s="77"/>
      <c r="J69" s="71">
        <f>SUM(H69*I69)</f>
        <v>0</v>
      </c>
    </row>
    <row r="70" spans="1:15" s="35" customFormat="1" ht="14.1" customHeight="1" thickBot="1">
      <c r="A70" s="166">
        <v>42384</v>
      </c>
      <c r="B70" s="167">
        <v>0.79166666666666663</v>
      </c>
      <c r="C70" s="168" t="s">
        <v>328</v>
      </c>
      <c r="D70" s="169" t="s">
        <v>14</v>
      </c>
      <c r="E70" s="169" t="s">
        <v>57</v>
      </c>
      <c r="F70" s="170" t="s">
        <v>80</v>
      </c>
      <c r="G70" s="146"/>
      <c r="H70" s="94">
        <v>34</v>
      </c>
      <c r="I70" s="72">
        <v>2</v>
      </c>
      <c r="J70" s="71">
        <f>SUM(H70*I70)</f>
        <v>68</v>
      </c>
    </row>
    <row r="71" spans="1:15" s="35" customFormat="1" ht="3" customHeight="1">
      <c r="A71" s="132"/>
      <c r="B71" s="112"/>
      <c r="C71" s="113"/>
      <c r="D71" s="38"/>
      <c r="E71" s="39"/>
      <c r="F71" s="38"/>
      <c r="G71" s="38"/>
      <c r="H71" s="70"/>
      <c r="I71" s="70"/>
      <c r="J71" s="70"/>
    </row>
    <row r="72" spans="1:15" s="35" customFormat="1" ht="9.75" customHeight="1">
      <c r="A72" s="501" t="s">
        <v>357</v>
      </c>
      <c r="B72" s="501"/>
      <c r="C72" s="501"/>
      <c r="D72" s="501"/>
      <c r="E72" s="501"/>
      <c r="F72" s="501"/>
      <c r="G72" s="90"/>
      <c r="H72" s="90"/>
    </row>
    <row r="73" spans="1:15" s="35" customFormat="1" ht="12" customHeight="1">
      <c r="A73" s="506" t="s">
        <v>188</v>
      </c>
      <c r="B73" s="506"/>
      <c r="C73" s="506"/>
      <c r="D73" s="506"/>
      <c r="E73" s="506"/>
      <c r="F73" s="506"/>
      <c r="G73" s="84"/>
      <c r="H73" s="84"/>
    </row>
    <row r="74" spans="1:15" s="35" customFormat="1" ht="18" customHeight="1">
      <c r="A74" s="133"/>
      <c r="B74" s="86"/>
      <c r="C74" s="86"/>
      <c r="F74" s="40"/>
      <c r="G74" s="40"/>
    </row>
    <row r="75" spans="1:15" s="35" customFormat="1" ht="18" customHeight="1">
      <c r="A75" s="133"/>
      <c r="B75" s="86"/>
      <c r="C75" s="86"/>
      <c r="F75" s="40"/>
      <c r="G75" s="40"/>
    </row>
    <row r="76" spans="1:15" s="35" customFormat="1" ht="18" customHeight="1">
      <c r="A76" s="133"/>
      <c r="B76" s="86"/>
      <c r="C76" s="86"/>
      <c r="F76" s="40"/>
      <c r="G76" s="40"/>
    </row>
    <row r="77" spans="1:15" s="35" customFormat="1" ht="18" customHeight="1">
      <c r="A77" s="133"/>
      <c r="B77" s="86"/>
      <c r="C77" s="86"/>
      <c r="F77" s="40"/>
      <c r="G77" s="40"/>
    </row>
    <row r="78" spans="1:15" s="35" customFormat="1" ht="18" customHeight="1">
      <c r="A78" s="133"/>
      <c r="B78" s="86"/>
      <c r="C78" s="86"/>
      <c r="F78" s="40"/>
      <c r="G78" s="40"/>
    </row>
    <row r="79" spans="1:15" s="35" customFormat="1" ht="18" customHeight="1">
      <c r="A79" s="133"/>
      <c r="B79" s="86"/>
      <c r="C79" s="86"/>
      <c r="F79" s="40"/>
      <c r="G79" s="40"/>
    </row>
    <row r="80" spans="1:15" s="35" customFormat="1" ht="18" customHeight="1">
      <c r="A80" s="133"/>
      <c r="B80" s="86"/>
      <c r="C80" s="86"/>
      <c r="F80" s="40"/>
      <c r="G80" s="40"/>
    </row>
    <row r="81" spans="1:7" s="35" customFormat="1" ht="18" customHeight="1">
      <c r="A81" s="133"/>
      <c r="B81" s="86"/>
      <c r="C81" s="86"/>
      <c r="F81" s="40"/>
      <c r="G81" s="40"/>
    </row>
    <row r="82" spans="1:7" s="35" customFormat="1" ht="18" customHeight="1">
      <c r="A82" s="133"/>
      <c r="B82" s="86"/>
      <c r="C82" s="86"/>
      <c r="F82" s="40"/>
      <c r="G82" s="40"/>
    </row>
    <row r="83" spans="1:7" s="35" customFormat="1" ht="18" customHeight="1">
      <c r="A83" s="133"/>
      <c r="B83" s="86"/>
      <c r="C83" s="86"/>
      <c r="F83" s="40"/>
      <c r="G83" s="40"/>
    </row>
    <row r="84" spans="1:7" s="35" customFormat="1" ht="18" customHeight="1">
      <c r="A84" s="133"/>
      <c r="B84" s="86"/>
      <c r="C84" s="86"/>
      <c r="F84" s="40"/>
      <c r="G84" s="40"/>
    </row>
    <row r="85" spans="1:7" s="35" customFormat="1" ht="18" customHeight="1">
      <c r="A85" s="133"/>
      <c r="B85" s="86"/>
      <c r="C85" s="86"/>
      <c r="F85" s="40"/>
      <c r="G85" s="40"/>
    </row>
    <row r="86" spans="1:7" s="35" customFormat="1" ht="18" customHeight="1">
      <c r="A86" s="133"/>
      <c r="B86" s="86"/>
      <c r="C86" s="86"/>
      <c r="F86" s="40"/>
      <c r="G86" s="40"/>
    </row>
    <row r="87" spans="1:7" s="35" customFormat="1" ht="18" customHeight="1">
      <c r="A87" s="133"/>
      <c r="B87" s="86"/>
      <c r="C87" s="86"/>
      <c r="F87" s="40"/>
      <c r="G87" s="40"/>
    </row>
  </sheetData>
  <autoFilter ref="A4:F68" xr:uid="{00000000-0009-0000-0000-000005000000}"/>
  <sortState xmlns:xlrd2="http://schemas.microsoft.com/office/spreadsheetml/2017/richdata2" ref="A5:O70">
    <sortCondition ref="A5:A70"/>
    <sortCondition ref="B5:B70"/>
    <sortCondition ref="D5:D70"/>
  </sortState>
  <mergeCells count="5">
    <mergeCell ref="A73:F73"/>
    <mergeCell ref="A1:F1"/>
    <mergeCell ref="A2:F2"/>
    <mergeCell ref="A3:F3"/>
    <mergeCell ref="A72:F72"/>
  </mergeCells>
  <pageMargins left="0.23622047244094488" right="0" top="0" bottom="0" header="0" footer="0"/>
  <pageSetup paperSize="9" scale="85" orientation="portrait" r:id="rId1"/>
  <headerFooter alignWithMargins="0">
    <oddFooter>&amp;R&amp;8&amp;D &amp;T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86"/>
  <sheetViews>
    <sheetView topLeftCell="A19" zoomScaleNormal="100" workbookViewId="0">
      <selection activeCell="E50" sqref="E50"/>
    </sheetView>
  </sheetViews>
  <sheetFormatPr baseColWidth="10" defaultColWidth="11.44140625" defaultRowHeight="18" customHeight="1"/>
  <cols>
    <col min="1" max="1" width="29.109375" style="134" customWidth="1"/>
    <col min="2" max="2" width="7.5546875" style="114" customWidth="1"/>
    <col min="3" max="3" width="3.6640625" style="114" customWidth="1"/>
    <col min="4" max="4" width="38.44140625" style="33" customWidth="1"/>
    <col min="5" max="5" width="16.6640625" style="33" customWidth="1"/>
    <col min="6" max="6" width="18.109375" style="40" customWidth="1"/>
    <col min="7" max="7" width="2.33203125" style="40" customWidth="1"/>
    <col min="8" max="8" width="11.44140625" style="33"/>
    <col min="9" max="9" width="5.33203125" style="33" customWidth="1"/>
    <col min="10" max="16384" width="11.44140625" style="33"/>
  </cols>
  <sheetData>
    <row r="1" spans="1:10" ht="21.75" customHeight="1">
      <c r="A1" s="507" t="s">
        <v>0</v>
      </c>
      <c r="B1" s="507"/>
      <c r="C1" s="507"/>
      <c r="D1" s="507"/>
      <c r="E1" s="507"/>
      <c r="F1" s="507"/>
      <c r="G1" s="85"/>
    </row>
    <row r="2" spans="1:10" ht="12.75" customHeight="1">
      <c r="A2" s="508" t="s">
        <v>1</v>
      </c>
      <c r="B2" s="508"/>
      <c r="C2" s="508"/>
      <c r="D2" s="508"/>
      <c r="E2" s="508"/>
      <c r="F2" s="508"/>
      <c r="G2" s="86"/>
    </row>
    <row r="3" spans="1:10" ht="21.75" customHeight="1">
      <c r="A3" s="509" t="s">
        <v>2</v>
      </c>
      <c r="B3" s="509"/>
      <c r="C3" s="509"/>
      <c r="D3" s="509"/>
      <c r="E3" s="509"/>
      <c r="F3" s="509"/>
      <c r="G3" s="87"/>
    </row>
    <row r="4" spans="1:10" ht="17.25" customHeight="1">
      <c r="A4" s="510" t="s">
        <v>303</v>
      </c>
      <c r="B4" s="510"/>
      <c r="C4" s="510"/>
      <c r="D4" s="510"/>
      <c r="E4" s="510"/>
      <c r="F4" s="510"/>
      <c r="G4" s="89"/>
      <c r="H4" s="70" t="s">
        <v>208</v>
      </c>
      <c r="I4" s="70" t="s">
        <v>209</v>
      </c>
      <c r="J4" s="70" t="s">
        <v>207</v>
      </c>
    </row>
    <row r="5" spans="1:10" s="34" customFormat="1" ht="18" customHeight="1">
      <c r="A5" s="129" t="s">
        <v>4</v>
      </c>
      <c r="B5" s="101" t="s">
        <v>149</v>
      </c>
      <c r="C5" s="101"/>
      <c r="D5" s="3" t="s">
        <v>5</v>
      </c>
      <c r="E5" s="3" t="s">
        <v>6</v>
      </c>
      <c r="F5" s="4" t="s">
        <v>307</v>
      </c>
      <c r="G5" s="95"/>
      <c r="H5" s="171">
        <v>34</v>
      </c>
      <c r="I5" s="171">
        <f>J5/H5</f>
        <v>52.588235294117645</v>
      </c>
      <c r="J5" s="171">
        <f>SUM(J6:J69)</f>
        <v>1788</v>
      </c>
    </row>
    <row r="6" spans="1:10" s="35" customFormat="1" ht="14.1" customHeight="1">
      <c r="A6" s="130">
        <v>41656</v>
      </c>
      <c r="B6" s="102">
        <v>0.79166666666666663</v>
      </c>
      <c r="C6" s="103" t="s">
        <v>11</v>
      </c>
      <c r="D6" s="51" t="s">
        <v>14</v>
      </c>
      <c r="E6" s="51" t="s">
        <v>56</v>
      </c>
      <c r="F6" s="52"/>
      <c r="G6" s="96"/>
      <c r="H6" s="92">
        <v>27</v>
      </c>
      <c r="I6" s="71">
        <v>2</v>
      </c>
      <c r="J6" s="71">
        <f t="shared" ref="J6:J30" si="0">SUM(H6*I6)</f>
        <v>54</v>
      </c>
    </row>
    <row r="7" spans="1:10" s="35" customFormat="1" ht="14.1" customHeight="1">
      <c r="A7" s="130">
        <v>41670</v>
      </c>
      <c r="B7" s="102">
        <v>0.78125</v>
      </c>
      <c r="C7" s="103" t="s">
        <v>9</v>
      </c>
      <c r="D7" s="51" t="s">
        <v>315</v>
      </c>
      <c r="E7" s="51" t="s">
        <v>316</v>
      </c>
      <c r="F7" s="52" t="s">
        <v>80</v>
      </c>
      <c r="G7" s="96"/>
      <c r="H7" s="92">
        <v>24</v>
      </c>
      <c r="I7" s="71">
        <v>2</v>
      </c>
      <c r="J7" s="71">
        <f t="shared" si="0"/>
        <v>48</v>
      </c>
    </row>
    <row r="8" spans="1:10" s="35" customFormat="1" ht="14.1" customHeight="1">
      <c r="A8" s="130">
        <v>41684</v>
      </c>
      <c r="B8" s="102">
        <v>0.8125</v>
      </c>
      <c r="C8" s="103" t="s">
        <v>9</v>
      </c>
      <c r="D8" s="51" t="s">
        <v>318</v>
      </c>
      <c r="E8" s="51" t="s">
        <v>56</v>
      </c>
      <c r="F8" s="52" t="s">
        <v>314</v>
      </c>
      <c r="G8" s="96"/>
      <c r="H8" s="92">
        <v>24</v>
      </c>
      <c r="I8" s="71">
        <v>2</v>
      </c>
      <c r="J8" s="71">
        <f t="shared" si="0"/>
        <v>48</v>
      </c>
    </row>
    <row r="9" spans="1:10" s="144" customFormat="1" ht="14.1" customHeight="1">
      <c r="A9" s="136">
        <v>41688</v>
      </c>
      <c r="B9" s="137">
        <v>0.77083333333333337</v>
      </c>
      <c r="C9" s="138"/>
      <c r="D9" s="139" t="s">
        <v>51</v>
      </c>
      <c r="E9" s="139" t="s">
        <v>111</v>
      </c>
      <c r="F9" s="140"/>
      <c r="G9" s="141"/>
      <c r="H9" s="142">
        <v>2</v>
      </c>
      <c r="I9" s="143">
        <v>2</v>
      </c>
      <c r="J9" s="143">
        <f t="shared" si="0"/>
        <v>4</v>
      </c>
    </row>
    <row r="10" spans="1:10" s="35" customFormat="1" ht="14.1" customHeight="1">
      <c r="A10" s="130">
        <v>41692</v>
      </c>
      <c r="B10" s="102">
        <v>0.41666666666666669</v>
      </c>
      <c r="C10" s="103" t="s">
        <v>9</v>
      </c>
      <c r="D10" s="51" t="s">
        <v>211</v>
      </c>
      <c r="E10" s="51" t="s">
        <v>111</v>
      </c>
      <c r="F10" s="52"/>
      <c r="G10" s="96"/>
      <c r="H10" s="92">
        <v>11</v>
      </c>
      <c r="I10" s="71">
        <v>2</v>
      </c>
      <c r="J10" s="71">
        <f t="shared" si="0"/>
        <v>22</v>
      </c>
    </row>
    <row r="11" spans="1:10" s="35" customFormat="1" ht="14.1" customHeight="1">
      <c r="A11" s="130">
        <v>41699</v>
      </c>
      <c r="B11" s="102">
        <v>0.54166666666666663</v>
      </c>
      <c r="C11" s="103" t="s">
        <v>9</v>
      </c>
      <c r="D11" s="51" t="s">
        <v>19</v>
      </c>
      <c r="E11" s="51" t="s">
        <v>58</v>
      </c>
      <c r="F11" s="52" t="s">
        <v>312</v>
      </c>
      <c r="G11" s="96"/>
      <c r="H11" s="92">
        <v>18</v>
      </c>
      <c r="I11" s="71">
        <v>2</v>
      </c>
      <c r="J11" s="71">
        <f t="shared" si="0"/>
        <v>36</v>
      </c>
    </row>
    <row r="12" spans="1:10" s="35" customFormat="1" ht="14.1" customHeight="1">
      <c r="A12" s="130">
        <v>41705</v>
      </c>
      <c r="B12" s="102"/>
      <c r="C12" s="103" t="s">
        <v>10</v>
      </c>
      <c r="D12" s="51" t="s">
        <v>270</v>
      </c>
      <c r="E12" s="51"/>
      <c r="F12" s="52" t="s">
        <v>289</v>
      </c>
      <c r="G12" s="96"/>
      <c r="H12" s="92">
        <v>24</v>
      </c>
      <c r="I12" s="71">
        <v>2</v>
      </c>
      <c r="J12" s="71">
        <f t="shared" si="0"/>
        <v>48</v>
      </c>
    </row>
    <row r="13" spans="1:10" s="35" customFormat="1" ht="14.1" customHeight="1">
      <c r="A13" s="130">
        <v>41706</v>
      </c>
      <c r="B13" s="102">
        <v>0.58333333333333337</v>
      </c>
      <c r="C13" s="103" t="s">
        <v>9</v>
      </c>
      <c r="D13" s="51" t="s">
        <v>16</v>
      </c>
      <c r="E13" s="51" t="s">
        <v>57</v>
      </c>
      <c r="F13" s="52"/>
      <c r="G13" s="96"/>
      <c r="H13" s="92">
        <v>24</v>
      </c>
      <c r="I13" s="71">
        <v>2</v>
      </c>
      <c r="J13" s="71">
        <f t="shared" si="0"/>
        <v>48</v>
      </c>
    </row>
    <row r="14" spans="1:10" s="35" customFormat="1" ht="14.1" customHeight="1">
      <c r="A14" s="130">
        <v>41713</v>
      </c>
      <c r="B14" s="102">
        <v>0.60416666666666663</v>
      </c>
      <c r="C14" s="103" t="s">
        <v>11</v>
      </c>
      <c r="D14" s="51" t="s">
        <v>20</v>
      </c>
      <c r="E14" s="51"/>
      <c r="F14" s="52"/>
      <c r="G14" s="96"/>
      <c r="H14" s="92">
        <v>20</v>
      </c>
      <c r="I14" s="71">
        <v>3</v>
      </c>
      <c r="J14" s="71">
        <f t="shared" si="0"/>
        <v>60</v>
      </c>
    </row>
    <row r="15" spans="1:10" s="35" customFormat="1" ht="14.1" customHeight="1">
      <c r="A15" s="130">
        <v>41719</v>
      </c>
      <c r="B15" s="102">
        <v>0.79166666666666663</v>
      </c>
      <c r="C15" s="103" t="s">
        <v>11</v>
      </c>
      <c r="D15" s="51" t="s">
        <v>268</v>
      </c>
      <c r="E15" s="51" t="s">
        <v>269</v>
      </c>
      <c r="F15" s="52" t="s">
        <v>99</v>
      </c>
      <c r="G15" s="96"/>
      <c r="H15" s="92">
        <v>5</v>
      </c>
      <c r="I15" s="71">
        <v>2</v>
      </c>
      <c r="J15" s="71">
        <f t="shared" si="0"/>
        <v>10</v>
      </c>
    </row>
    <row r="16" spans="1:10" s="144" customFormat="1" ht="14.1" customHeight="1">
      <c r="A16" s="130">
        <v>41719</v>
      </c>
      <c r="B16" s="102">
        <v>0.8125</v>
      </c>
      <c r="C16" s="103" t="s">
        <v>9</v>
      </c>
      <c r="D16" s="51" t="s">
        <v>295</v>
      </c>
      <c r="E16" s="51" t="s">
        <v>56</v>
      </c>
      <c r="F16" s="52" t="s">
        <v>121</v>
      </c>
      <c r="G16" s="96"/>
      <c r="H16" s="92">
        <v>19</v>
      </c>
      <c r="I16" s="71">
        <v>2</v>
      </c>
      <c r="J16" s="71">
        <f t="shared" si="0"/>
        <v>38</v>
      </c>
    </row>
    <row r="17" spans="1:10" s="35" customFormat="1" ht="14.1" customHeight="1">
      <c r="A17" s="136">
        <v>41727</v>
      </c>
      <c r="B17" s="137"/>
      <c r="C17" s="138"/>
      <c r="D17" s="139" t="s">
        <v>271</v>
      </c>
      <c r="E17" s="139"/>
      <c r="F17" s="140"/>
      <c r="G17" s="141"/>
      <c r="H17" s="142">
        <v>2</v>
      </c>
      <c r="I17" s="143">
        <v>1</v>
      </c>
      <c r="J17" s="143">
        <f t="shared" si="0"/>
        <v>2</v>
      </c>
    </row>
    <row r="18" spans="1:10" s="35" customFormat="1" ht="14.1" customHeight="1">
      <c r="A18" s="135">
        <v>41730</v>
      </c>
      <c r="B18" s="102"/>
      <c r="C18" s="103" t="s">
        <v>10</v>
      </c>
      <c r="D18" s="51" t="s">
        <v>265</v>
      </c>
      <c r="E18" s="51"/>
      <c r="F18" s="52" t="s">
        <v>80</v>
      </c>
      <c r="G18" s="96"/>
      <c r="H18" s="92">
        <v>24</v>
      </c>
      <c r="I18" s="71">
        <v>2</v>
      </c>
      <c r="J18" s="71">
        <f t="shared" si="0"/>
        <v>48</v>
      </c>
    </row>
    <row r="19" spans="1:10" s="35" customFormat="1" ht="14.1" customHeight="1">
      <c r="A19" s="136">
        <v>41734</v>
      </c>
      <c r="B19" s="137">
        <v>0.41666666666666669</v>
      </c>
      <c r="C19" s="138" t="s">
        <v>13</v>
      </c>
      <c r="D19" s="139" t="s">
        <v>308</v>
      </c>
      <c r="E19" s="139" t="s">
        <v>57</v>
      </c>
      <c r="F19" s="52"/>
      <c r="G19" s="96"/>
      <c r="H19" s="92"/>
      <c r="I19" s="71"/>
      <c r="J19" s="71">
        <f t="shared" si="0"/>
        <v>0</v>
      </c>
    </row>
    <row r="20" spans="1:10" s="35" customFormat="1" ht="14.1" customHeight="1">
      <c r="A20" s="130">
        <v>41736</v>
      </c>
      <c r="B20" s="102">
        <v>0.79166666666666663</v>
      </c>
      <c r="C20" s="103" t="s">
        <v>9</v>
      </c>
      <c r="D20" s="51" t="s">
        <v>213</v>
      </c>
      <c r="E20" s="51" t="s">
        <v>140</v>
      </c>
      <c r="F20" s="52" t="s">
        <v>100</v>
      </c>
      <c r="G20" s="96"/>
      <c r="H20" s="92">
        <v>7</v>
      </c>
      <c r="I20" s="71">
        <v>2</v>
      </c>
      <c r="J20" s="71">
        <f t="shared" si="0"/>
        <v>14</v>
      </c>
    </row>
    <row r="21" spans="1:10" s="144" customFormat="1" ht="14.1" customHeight="1">
      <c r="A21" s="130">
        <v>41740</v>
      </c>
      <c r="B21" s="102">
        <v>0.8125</v>
      </c>
      <c r="C21" s="103" t="s">
        <v>9</v>
      </c>
      <c r="D21" s="51" t="s">
        <v>319</v>
      </c>
      <c r="E21" s="51" t="s">
        <v>56</v>
      </c>
      <c r="F21" s="52" t="s">
        <v>233</v>
      </c>
      <c r="G21" s="96"/>
      <c r="H21" s="92">
        <v>24</v>
      </c>
      <c r="I21" s="71">
        <v>2</v>
      </c>
      <c r="J21" s="71">
        <f t="shared" si="0"/>
        <v>48</v>
      </c>
    </row>
    <row r="22" spans="1:10" s="144" customFormat="1" ht="14.1" customHeight="1">
      <c r="A22" s="130">
        <v>41755</v>
      </c>
      <c r="B22" s="102">
        <v>0.58333333333333337</v>
      </c>
      <c r="C22" s="103" t="s">
        <v>9</v>
      </c>
      <c r="D22" s="51" t="s">
        <v>196</v>
      </c>
      <c r="E22" s="51" t="s">
        <v>57</v>
      </c>
      <c r="F22" s="52" t="s">
        <v>309</v>
      </c>
      <c r="G22" s="96"/>
      <c r="H22" s="92">
        <v>24</v>
      </c>
      <c r="I22" s="71">
        <v>2</v>
      </c>
      <c r="J22" s="71">
        <f t="shared" si="0"/>
        <v>48</v>
      </c>
    </row>
    <row r="23" spans="1:10" s="35" customFormat="1" ht="14.1" customHeight="1">
      <c r="A23" s="130">
        <v>41764</v>
      </c>
      <c r="B23" s="102">
        <v>0.79166666666666663</v>
      </c>
      <c r="C23" s="103" t="s">
        <v>9</v>
      </c>
      <c r="D23" s="51" t="s">
        <v>213</v>
      </c>
      <c r="E23" s="51" t="s">
        <v>325</v>
      </c>
      <c r="F23" s="52" t="s">
        <v>219</v>
      </c>
      <c r="G23" s="96"/>
      <c r="H23" s="92">
        <v>7</v>
      </c>
      <c r="I23" s="71">
        <v>2</v>
      </c>
      <c r="J23" s="71">
        <f t="shared" si="0"/>
        <v>14</v>
      </c>
    </row>
    <row r="24" spans="1:10" s="35" customFormat="1" ht="14.1" customHeight="1">
      <c r="A24" s="136">
        <v>41772</v>
      </c>
      <c r="B24" s="137">
        <v>0.77083333333333337</v>
      </c>
      <c r="C24" s="138"/>
      <c r="D24" s="139" t="s">
        <v>51</v>
      </c>
      <c r="E24" s="139" t="s">
        <v>115</v>
      </c>
      <c r="F24" s="140"/>
      <c r="G24" s="141"/>
      <c r="H24" s="142">
        <v>2</v>
      </c>
      <c r="I24" s="143">
        <v>2</v>
      </c>
      <c r="J24" s="143">
        <f t="shared" si="0"/>
        <v>4</v>
      </c>
    </row>
    <row r="25" spans="1:10" s="35" customFormat="1" ht="14.1" customHeight="1">
      <c r="A25" s="130">
        <v>41777</v>
      </c>
      <c r="B25" s="102">
        <v>0.3125</v>
      </c>
      <c r="C25" s="103" t="s">
        <v>9</v>
      </c>
      <c r="D25" s="51" t="s">
        <v>264</v>
      </c>
      <c r="E25" s="51"/>
      <c r="F25" s="52" t="s">
        <v>121</v>
      </c>
      <c r="G25" s="96"/>
      <c r="H25" s="92">
        <v>24</v>
      </c>
      <c r="I25" s="71">
        <v>2</v>
      </c>
      <c r="J25" s="71">
        <f t="shared" si="0"/>
        <v>48</v>
      </c>
    </row>
    <row r="26" spans="1:10" s="2" customFormat="1" ht="14.1" customHeight="1">
      <c r="A26" s="135">
        <v>41781</v>
      </c>
      <c r="B26" s="137"/>
      <c r="C26" s="138" t="s">
        <v>13</v>
      </c>
      <c r="D26" s="139" t="s">
        <v>261</v>
      </c>
      <c r="E26" s="139" t="s">
        <v>57</v>
      </c>
      <c r="F26" s="140"/>
      <c r="G26" s="141"/>
      <c r="H26" s="142"/>
      <c r="I26" s="143"/>
      <c r="J26" s="143">
        <f t="shared" si="0"/>
        <v>0</v>
      </c>
    </row>
    <row r="27" spans="1:10" s="35" customFormat="1" ht="14.1" customHeight="1">
      <c r="A27" s="130">
        <v>41791</v>
      </c>
      <c r="B27" s="102">
        <v>0.3125</v>
      </c>
      <c r="C27" s="103" t="s">
        <v>9</v>
      </c>
      <c r="D27" s="51" t="s">
        <v>262</v>
      </c>
      <c r="E27" s="51" t="s">
        <v>326</v>
      </c>
      <c r="F27" s="52" t="s">
        <v>88</v>
      </c>
      <c r="G27" s="96"/>
      <c r="H27" s="92">
        <v>24</v>
      </c>
      <c r="I27" s="71">
        <v>2</v>
      </c>
      <c r="J27" s="71">
        <f t="shared" si="0"/>
        <v>48</v>
      </c>
    </row>
    <row r="28" spans="1:10" s="144" customFormat="1" ht="14.1" customHeight="1">
      <c r="A28" s="130">
        <v>41777</v>
      </c>
      <c r="B28" s="102">
        <v>0.375</v>
      </c>
      <c r="C28" s="103" t="s">
        <v>9</v>
      </c>
      <c r="D28" s="51" t="s">
        <v>32</v>
      </c>
      <c r="E28" s="51" t="s">
        <v>317</v>
      </c>
      <c r="F28" s="52"/>
      <c r="G28" s="96"/>
      <c r="H28" s="92"/>
      <c r="I28" s="71"/>
      <c r="J28" s="71">
        <f t="shared" si="0"/>
        <v>0</v>
      </c>
    </row>
    <row r="29" spans="1:10" s="2" customFormat="1" ht="14.1" customHeight="1">
      <c r="A29" s="130">
        <v>41792</v>
      </c>
      <c r="B29" s="102">
        <v>0.79166666666666663</v>
      </c>
      <c r="C29" s="103" t="s">
        <v>9</v>
      </c>
      <c r="D29" s="51" t="s">
        <v>213</v>
      </c>
      <c r="E29" s="51" t="s">
        <v>57</v>
      </c>
      <c r="F29" s="52" t="s">
        <v>121</v>
      </c>
      <c r="G29" s="96"/>
      <c r="H29" s="92">
        <v>7</v>
      </c>
      <c r="I29" s="71">
        <v>2</v>
      </c>
      <c r="J29" s="71">
        <f t="shared" si="0"/>
        <v>14</v>
      </c>
    </row>
    <row r="30" spans="1:10" s="35" customFormat="1" ht="14.1" customHeight="1">
      <c r="A30" s="136">
        <v>41794</v>
      </c>
      <c r="B30" s="137">
        <v>0.41666666666666669</v>
      </c>
      <c r="C30" s="138" t="s">
        <v>11</v>
      </c>
      <c r="D30" s="139" t="s">
        <v>306</v>
      </c>
      <c r="E30" s="139" t="s">
        <v>57</v>
      </c>
      <c r="F30" s="140"/>
      <c r="G30" s="141"/>
      <c r="H30" s="142">
        <v>3</v>
      </c>
      <c r="I30" s="143">
        <v>5</v>
      </c>
      <c r="J30" s="143">
        <f t="shared" si="0"/>
        <v>15</v>
      </c>
    </row>
    <row r="31" spans="1:10" s="35" customFormat="1" ht="14.1" customHeight="1">
      <c r="A31" s="136">
        <v>41811</v>
      </c>
      <c r="B31" s="137">
        <v>0.70833333333333337</v>
      </c>
      <c r="C31" s="138" t="s">
        <v>13</v>
      </c>
      <c r="D31" s="139" t="s">
        <v>36</v>
      </c>
      <c r="E31" s="139" t="s">
        <v>57</v>
      </c>
      <c r="F31" s="140"/>
      <c r="G31" s="141"/>
      <c r="H31" s="142"/>
      <c r="I31" s="143"/>
      <c r="J31" s="143"/>
    </row>
    <row r="32" spans="1:10" s="35" customFormat="1" ht="14.1" customHeight="1">
      <c r="A32" s="130">
        <v>41812</v>
      </c>
      <c r="B32" s="102">
        <v>0.4375</v>
      </c>
      <c r="C32" s="103" t="s">
        <v>9</v>
      </c>
      <c r="D32" s="51" t="s">
        <v>263</v>
      </c>
      <c r="E32" s="51"/>
      <c r="F32" s="52"/>
      <c r="G32" s="96"/>
      <c r="H32" s="92">
        <v>24</v>
      </c>
      <c r="I32" s="71">
        <v>2</v>
      </c>
      <c r="J32" s="71">
        <f t="shared" ref="J32:J52" si="1">SUM(H32*I32)</f>
        <v>48</v>
      </c>
    </row>
    <row r="33" spans="1:10" s="144" customFormat="1" ht="14.1" customHeight="1">
      <c r="A33" s="136">
        <v>41817</v>
      </c>
      <c r="B33" s="137"/>
      <c r="C33" s="138" t="s">
        <v>166</v>
      </c>
      <c r="D33" s="139" t="s">
        <v>287</v>
      </c>
      <c r="E33" s="139" t="s">
        <v>288</v>
      </c>
      <c r="F33" s="140"/>
      <c r="G33" s="141"/>
      <c r="H33" s="142">
        <v>11</v>
      </c>
      <c r="I33" s="143">
        <v>2</v>
      </c>
      <c r="J33" s="143">
        <f t="shared" si="1"/>
        <v>22</v>
      </c>
    </row>
    <row r="34" spans="1:10" s="144" customFormat="1" ht="14.1" customHeight="1">
      <c r="A34" s="136">
        <v>41818</v>
      </c>
      <c r="B34" s="137">
        <v>0.33333333333333331</v>
      </c>
      <c r="C34" s="138" t="s">
        <v>9</v>
      </c>
      <c r="D34" s="139" t="s">
        <v>217</v>
      </c>
      <c r="E34" s="139" t="s">
        <v>59</v>
      </c>
      <c r="F34" s="140" t="s">
        <v>305</v>
      </c>
      <c r="G34" s="141"/>
      <c r="H34" s="142">
        <v>1</v>
      </c>
      <c r="I34" s="143">
        <v>32</v>
      </c>
      <c r="J34" s="143">
        <f t="shared" si="1"/>
        <v>32</v>
      </c>
    </row>
    <row r="35" spans="1:10" s="35" customFormat="1" ht="14.1" customHeight="1">
      <c r="A35" s="135">
        <v>41821</v>
      </c>
      <c r="B35" s="137">
        <v>0.33333333333333331</v>
      </c>
      <c r="C35" s="138" t="s">
        <v>9</v>
      </c>
      <c r="D35" s="139" t="s">
        <v>216</v>
      </c>
      <c r="E35" s="139"/>
      <c r="F35" s="140" t="s">
        <v>305</v>
      </c>
      <c r="G35" s="141"/>
      <c r="H35" s="142">
        <v>1</v>
      </c>
      <c r="I35" s="143">
        <v>24</v>
      </c>
      <c r="J35" s="143">
        <f t="shared" si="1"/>
        <v>24</v>
      </c>
    </row>
    <row r="36" spans="1:10" s="35" customFormat="1" ht="14.1" customHeight="1">
      <c r="A36" s="135">
        <v>41821</v>
      </c>
      <c r="B36" s="102"/>
      <c r="C36" s="103" t="s">
        <v>9</v>
      </c>
      <c r="D36" s="51" t="s">
        <v>285</v>
      </c>
      <c r="E36" s="51"/>
      <c r="F36" s="52"/>
      <c r="G36" s="96"/>
      <c r="H36" s="92"/>
      <c r="I36" s="71"/>
      <c r="J36" s="71">
        <f t="shared" si="1"/>
        <v>0</v>
      </c>
    </row>
    <row r="37" spans="1:10" s="144" customFormat="1" ht="14.1" customHeight="1">
      <c r="A37" s="135">
        <v>41821</v>
      </c>
      <c r="B37" s="102"/>
      <c r="C37" s="103" t="s">
        <v>9</v>
      </c>
      <c r="D37" s="51" t="s">
        <v>284</v>
      </c>
      <c r="E37" s="51"/>
      <c r="F37" s="52"/>
      <c r="G37" s="96"/>
      <c r="H37" s="92"/>
      <c r="I37" s="71"/>
      <c r="J37" s="71">
        <f t="shared" si="1"/>
        <v>0</v>
      </c>
    </row>
    <row r="38" spans="1:10" s="35" customFormat="1" ht="14.1" customHeight="1">
      <c r="A38" s="136">
        <v>41825</v>
      </c>
      <c r="B38" s="137"/>
      <c r="C38" s="138" t="s">
        <v>9</v>
      </c>
      <c r="D38" s="139" t="s">
        <v>283</v>
      </c>
      <c r="E38" s="139" t="s">
        <v>297</v>
      </c>
      <c r="F38" s="140" t="s">
        <v>313</v>
      </c>
      <c r="G38" s="141"/>
      <c r="H38" s="142">
        <v>2</v>
      </c>
      <c r="I38" s="143">
        <v>8</v>
      </c>
      <c r="J38" s="143">
        <f t="shared" si="1"/>
        <v>16</v>
      </c>
    </row>
    <row r="39" spans="1:10" s="124" customFormat="1" ht="14.1" customHeight="1">
      <c r="A39" s="130">
        <v>41825</v>
      </c>
      <c r="B39" s="102"/>
      <c r="C39" s="103"/>
      <c r="D39" s="51" t="s">
        <v>272</v>
      </c>
      <c r="E39" s="51" t="s">
        <v>273</v>
      </c>
      <c r="F39" s="52"/>
      <c r="G39" s="96"/>
      <c r="H39" s="92">
        <v>2</v>
      </c>
      <c r="I39" s="71">
        <v>2</v>
      </c>
      <c r="J39" s="71">
        <f t="shared" si="1"/>
        <v>4</v>
      </c>
    </row>
    <row r="40" spans="1:10" s="124" customFormat="1" ht="14.1" customHeight="1">
      <c r="A40" s="130">
        <v>41826</v>
      </c>
      <c r="B40" s="102">
        <v>0.3125</v>
      </c>
      <c r="C40" s="103" t="s">
        <v>9</v>
      </c>
      <c r="D40" s="51" t="s">
        <v>302</v>
      </c>
      <c r="E40" s="51" t="s">
        <v>115</v>
      </c>
      <c r="F40" s="52" t="s">
        <v>80</v>
      </c>
      <c r="G40" s="96"/>
      <c r="H40" s="92">
        <v>24</v>
      </c>
      <c r="I40" s="71">
        <v>2</v>
      </c>
      <c r="J40" s="71">
        <f t="shared" si="1"/>
        <v>48</v>
      </c>
    </row>
    <row r="41" spans="1:10" s="144" customFormat="1" ht="14.1" customHeight="1">
      <c r="A41" s="130">
        <v>41827</v>
      </c>
      <c r="B41" s="102">
        <v>0.79166666666666663</v>
      </c>
      <c r="C41" s="103" t="s">
        <v>9</v>
      </c>
      <c r="D41" s="51" t="s">
        <v>324</v>
      </c>
      <c r="E41" s="51" t="s">
        <v>57</v>
      </c>
      <c r="F41" s="52" t="s">
        <v>80</v>
      </c>
      <c r="G41" s="96"/>
      <c r="H41" s="92">
        <v>7</v>
      </c>
      <c r="I41" s="71">
        <v>2</v>
      </c>
      <c r="J41" s="71">
        <f t="shared" si="1"/>
        <v>14</v>
      </c>
    </row>
    <row r="42" spans="1:10" s="35" customFormat="1" ht="14.1" customHeight="1">
      <c r="A42" s="136">
        <v>41838</v>
      </c>
      <c r="B42" s="137"/>
      <c r="C42" s="138" t="s">
        <v>9</v>
      </c>
      <c r="D42" s="139" t="s">
        <v>280</v>
      </c>
      <c r="E42" s="139" t="s">
        <v>299</v>
      </c>
      <c r="F42" s="140" t="s">
        <v>281</v>
      </c>
      <c r="G42" s="141"/>
      <c r="H42" s="142">
        <v>1</v>
      </c>
      <c r="I42" s="143">
        <v>16</v>
      </c>
      <c r="J42" s="143">
        <f t="shared" si="1"/>
        <v>16</v>
      </c>
    </row>
    <row r="43" spans="1:10" s="35" customFormat="1" ht="14.1" customHeight="1">
      <c r="A43" s="136">
        <v>41841</v>
      </c>
      <c r="B43" s="137"/>
      <c r="C43" s="138" t="s">
        <v>9</v>
      </c>
      <c r="D43" s="139" t="s">
        <v>286</v>
      </c>
      <c r="E43" s="139" t="s">
        <v>299</v>
      </c>
      <c r="F43" s="140" t="s">
        <v>224</v>
      </c>
      <c r="G43" s="141"/>
      <c r="H43" s="142">
        <v>1</v>
      </c>
      <c r="I43" s="143">
        <v>40</v>
      </c>
      <c r="J43" s="143">
        <f t="shared" si="1"/>
        <v>40</v>
      </c>
    </row>
    <row r="44" spans="1:10" s="35" customFormat="1" ht="14.1" customHeight="1">
      <c r="A44" s="130">
        <v>41847</v>
      </c>
      <c r="B44" s="102"/>
      <c r="C44" s="103" t="s">
        <v>9</v>
      </c>
      <c r="D44" s="51" t="s">
        <v>321</v>
      </c>
      <c r="E44" s="51" t="s">
        <v>322</v>
      </c>
      <c r="F44" s="52" t="s">
        <v>293</v>
      </c>
      <c r="G44" s="96"/>
      <c r="H44" s="92">
        <v>24</v>
      </c>
      <c r="I44" s="71">
        <v>2</v>
      </c>
      <c r="J44" s="71">
        <f t="shared" si="1"/>
        <v>48</v>
      </c>
    </row>
    <row r="45" spans="1:10" s="144" customFormat="1" ht="14.1" customHeight="1">
      <c r="A45" s="130">
        <v>41855</v>
      </c>
      <c r="B45" s="102">
        <v>0.79166666666666663</v>
      </c>
      <c r="C45" s="103" t="s">
        <v>9</v>
      </c>
      <c r="D45" s="51" t="s">
        <v>213</v>
      </c>
      <c r="E45" s="51"/>
      <c r="F45" s="52" t="s">
        <v>219</v>
      </c>
      <c r="G45" s="96"/>
      <c r="H45" s="92">
        <v>7</v>
      </c>
      <c r="I45" s="71">
        <v>2</v>
      </c>
      <c r="J45" s="71">
        <f t="shared" si="1"/>
        <v>14</v>
      </c>
    </row>
    <row r="46" spans="1:10" s="144" customFormat="1" ht="14.1" customHeight="1">
      <c r="A46" s="136">
        <v>41870</v>
      </c>
      <c r="B46" s="137">
        <v>0.77083333333333337</v>
      </c>
      <c r="C46" s="138"/>
      <c r="D46" s="139" t="s">
        <v>51</v>
      </c>
      <c r="E46" s="139" t="s">
        <v>67</v>
      </c>
      <c r="F46" s="140"/>
      <c r="G46" s="141"/>
      <c r="H46" s="142">
        <v>2</v>
      </c>
      <c r="I46" s="143">
        <v>2</v>
      </c>
      <c r="J46" s="143">
        <f t="shared" si="1"/>
        <v>4</v>
      </c>
    </row>
    <row r="47" spans="1:10" s="35" customFormat="1" ht="14.1" customHeight="1">
      <c r="A47" s="130">
        <v>41876</v>
      </c>
      <c r="B47" s="102"/>
      <c r="C47" s="103" t="s">
        <v>9</v>
      </c>
      <c r="D47" s="51" t="s">
        <v>267</v>
      </c>
      <c r="E47" s="51" t="s">
        <v>74</v>
      </c>
      <c r="F47" s="52" t="s">
        <v>81</v>
      </c>
      <c r="G47" s="96"/>
      <c r="H47" s="92">
        <v>24</v>
      </c>
      <c r="I47" s="71">
        <v>2</v>
      </c>
      <c r="J47" s="71">
        <f t="shared" si="1"/>
        <v>48</v>
      </c>
    </row>
    <row r="48" spans="1:10" s="35" customFormat="1" ht="14.1" customHeight="1">
      <c r="A48" s="130">
        <v>41883</v>
      </c>
      <c r="B48" s="102">
        <v>0.79166666666666663</v>
      </c>
      <c r="C48" s="103" t="s">
        <v>9</v>
      </c>
      <c r="D48" s="51" t="s">
        <v>323</v>
      </c>
      <c r="E48" s="51"/>
      <c r="F48" s="52" t="s">
        <v>121</v>
      </c>
      <c r="G48" s="96"/>
      <c r="H48" s="92">
        <v>7</v>
      </c>
      <c r="I48" s="71">
        <v>2</v>
      </c>
      <c r="J48" s="71">
        <f t="shared" si="1"/>
        <v>14</v>
      </c>
    </row>
    <row r="49" spans="1:10" s="144" customFormat="1" ht="13.5" customHeight="1">
      <c r="A49" s="135">
        <v>41883</v>
      </c>
      <c r="B49" s="102"/>
      <c r="C49" s="103" t="s">
        <v>10</v>
      </c>
      <c r="D49" s="51" t="s">
        <v>494</v>
      </c>
      <c r="E49" s="51" t="s">
        <v>291</v>
      </c>
      <c r="F49" s="52"/>
      <c r="G49" s="96"/>
      <c r="H49" s="92">
        <v>24</v>
      </c>
      <c r="I49" s="71">
        <v>2</v>
      </c>
      <c r="J49" s="71">
        <f t="shared" si="1"/>
        <v>48</v>
      </c>
    </row>
    <row r="50" spans="1:10" s="35" customFormat="1" ht="14.1" customHeight="1">
      <c r="A50" s="136">
        <v>41887</v>
      </c>
      <c r="B50" s="137">
        <v>0.75</v>
      </c>
      <c r="C50" s="138" t="s">
        <v>13</v>
      </c>
      <c r="D50" s="139" t="s">
        <v>43</v>
      </c>
      <c r="E50" s="139" t="s">
        <v>111</v>
      </c>
      <c r="F50" s="140"/>
      <c r="G50" s="141"/>
      <c r="H50" s="142">
        <v>1</v>
      </c>
      <c r="I50" s="143">
        <v>3</v>
      </c>
      <c r="J50" s="143">
        <f t="shared" si="1"/>
        <v>3</v>
      </c>
    </row>
    <row r="51" spans="1:10" s="35" customFormat="1" ht="14.1" customHeight="1">
      <c r="A51" s="145">
        <v>41888</v>
      </c>
      <c r="B51" s="137">
        <v>0.33333333333333331</v>
      </c>
      <c r="C51" s="138" t="s">
        <v>9</v>
      </c>
      <c r="D51" s="139" t="s">
        <v>30</v>
      </c>
      <c r="E51" s="139" t="s">
        <v>58</v>
      </c>
      <c r="F51" s="140" t="s">
        <v>304</v>
      </c>
      <c r="G51" s="141"/>
      <c r="H51" s="142">
        <v>1</v>
      </c>
      <c r="I51" s="143">
        <v>40</v>
      </c>
      <c r="J51" s="143">
        <f t="shared" si="1"/>
        <v>40</v>
      </c>
    </row>
    <row r="52" spans="1:10" s="35" customFormat="1" ht="14.1" customHeight="1">
      <c r="A52" s="130">
        <v>41889</v>
      </c>
      <c r="B52" s="102"/>
      <c r="C52" s="103" t="s">
        <v>9</v>
      </c>
      <c r="D52" s="51" t="s">
        <v>290</v>
      </c>
      <c r="E52" s="51" t="s">
        <v>74</v>
      </c>
      <c r="F52" s="52" t="s">
        <v>292</v>
      </c>
      <c r="G52" s="96"/>
      <c r="H52" s="92">
        <v>24</v>
      </c>
      <c r="I52" s="71">
        <v>2</v>
      </c>
      <c r="J52" s="71">
        <f t="shared" si="1"/>
        <v>48</v>
      </c>
    </row>
    <row r="53" spans="1:10" s="35" customFormat="1" ht="14.1" customHeight="1">
      <c r="A53" s="130">
        <v>41895</v>
      </c>
      <c r="B53" s="102">
        <v>0.33333333333333331</v>
      </c>
      <c r="C53" s="103" t="s">
        <v>166</v>
      </c>
      <c r="D53" s="51" t="s">
        <v>310</v>
      </c>
      <c r="E53" s="51" t="s">
        <v>311</v>
      </c>
      <c r="F53" s="52"/>
      <c r="G53" s="96"/>
      <c r="H53" s="92"/>
      <c r="I53" s="71"/>
      <c r="J53" s="71"/>
    </row>
    <row r="54" spans="1:10" s="35" customFormat="1" ht="14.1" customHeight="1">
      <c r="A54" s="130">
        <v>41901</v>
      </c>
      <c r="B54" s="102">
        <v>0.75</v>
      </c>
      <c r="C54" s="103" t="s">
        <v>10</v>
      </c>
      <c r="D54" s="51" t="s">
        <v>274</v>
      </c>
      <c r="E54" s="51" t="s">
        <v>320</v>
      </c>
      <c r="F54" s="52"/>
      <c r="G54" s="96"/>
      <c r="H54" s="92">
        <v>24</v>
      </c>
      <c r="I54" s="71">
        <v>2</v>
      </c>
      <c r="J54" s="71">
        <f t="shared" ref="J54:J59" si="2">SUM(H54*I54)</f>
        <v>48</v>
      </c>
    </row>
    <row r="55" spans="1:10" s="35" customFormat="1" ht="14.1" customHeight="1">
      <c r="A55" s="136">
        <v>41908</v>
      </c>
      <c r="B55" s="137">
        <v>0.75</v>
      </c>
      <c r="C55" s="138" t="s">
        <v>10</v>
      </c>
      <c r="D55" s="139" t="s">
        <v>275</v>
      </c>
      <c r="E55" s="139" t="s">
        <v>115</v>
      </c>
      <c r="F55" s="140"/>
      <c r="G55" s="141"/>
      <c r="H55" s="142">
        <v>2</v>
      </c>
      <c r="I55" s="143">
        <v>2</v>
      </c>
      <c r="J55" s="143">
        <f t="shared" si="2"/>
        <v>4</v>
      </c>
    </row>
    <row r="56" spans="1:10" s="144" customFormat="1" ht="14.1" customHeight="1">
      <c r="A56" s="136">
        <v>41909</v>
      </c>
      <c r="B56" s="137">
        <v>0.75</v>
      </c>
      <c r="C56" s="138" t="s">
        <v>10</v>
      </c>
      <c r="D56" s="139" t="s">
        <v>276</v>
      </c>
      <c r="E56" s="139" t="s">
        <v>111</v>
      </c>
      <c r="F56" s="140"/>
      <c r="G56" s="141"/>
      <c r="H56" s="142">
        <v>2</v>
      </c>
      <c r="I56" s="143">
        <v>2</v>
      </c>
      <c r="J56" s="143">
        <f t="shared" si="2"/>
        <v>4</v>
      </c>
    </row>
    <row r="57" spans="1:10" s="144" customFormat="1" ht="14.1" customHeight="1">
      <c r="A57" s="130">
        <v>41910</v>
      </c>
      <c r="B57" s="102"/>
      <c r="C57" s="103" t="s">
        <v>9</v>
      </c>
      <c r="D57" s="51" t="s">
        <v>294</v>
      </c>
      <c r="E57" s="51" t="s">
        <v>74</v>
      </c>
      <c r="F57" s="52" t="s">
        <v>93</v>
      </c>
      <c r="G57" s="96"/>
      <c r="H57" s="92">
        <v>24</v>
      </c>
      <c r="I57" s="71">
        <v>2</v>
      </c>
      <c r="J57" s="71">
        <f t="shared" si="2"/>
        <v>48</v>
      </c>
    </row>
    <row r="58" spans="1:10" s="144" customFormat="1" ht="14.1" customHeight="1">
      <c r="A58" s="130">
        <v>41914</v>
      </c>
      <c r="B58" s="102"/>
      <c r="C58" s="103" t="s">
        <v>9</v>
      </c>
      <c r="D58" s="51" t="s">
        <v>282</v>
      </c>
      <c r="E58" s="51" t="s">
        <v>298</v>
      </c>
      <c r="F58" s="52" t="s">
        <v>100</v>
      </c>
      <c r="G58" s="96"/>
      <c r="H58" s="92">
        <v>1</v>
      </c>
      <c r="I58" s="71">
        <v>24</v>
      </c>
      <c r="J58" s="71">
        <f t="shared" si="2"/>
        <v>24</v>
      </c>
    </row>
    <row r="59" spans="1:10" s="144" customFormat="1" ht="14.1" customHeight="1">
      <c r="A59" s="130">
        <v>41918</v>
      </c>
      <c r="B59" s="102">
        <v>0.79166666666666663</v>
      </c>
      <c r="C59" s="103" t="s">
        <v>9</v>
      </c>
      <c r="D59" s="51" t="s">
        <v>213</v>
      </c>
      <c r="E59" s="51" t="s">
        <v>57</v>
      </c>
      <c r="F59" s="52" t="s">
        <v>80</v>
      </c>
      <c r="G59" s="96"/>
      <c r="H59" s="92">
        <v>7</v>
      </c>
      <c r="I59" s="71">
        <v>2</v>
      </c>
      <c r="J59" s="71">
        <f t="shared" si="2"/>
        <v>14</v>
      </c>
    </row>
    <row r="60" spans="1:10" s="144" customFormat="1" ht="14.1" customHeight="1">
      <c r="A60" s="130">
        <v>41930</v>
      </c>
      <c r="B60" s="102">
        <v>0.54166666666666663</v>
      </c>
      <c r="C60" s="103" t="s">
        <v>9</v>
      </c>
      <c r="D60" s="51" t="s">
        <v>47</v>
      </c>
      <c r="E60" s="51" t="s">
        <v>57</v>
      </c>
      <c r="F60" s="52" t="s">
        <v>80</v>
      </c>
      <c r="G60" s="96"/>
      <c r="H60" s="92"/>
      <c r="I60" s="71"/>
      <c r="J60" s="71"/>
    </row>
    <row r="61" spans="1:10" s="144" customFormat="1" ht="14.1" customHeight="1">
      <c r="A61" s="130">
        <v>41930</v>
      </c>
      <c r="B61" s="102"/>
      <c r="C61" s="103"/>
      <c r="D61" s="51" t="s">
        <v>277</v>
      </c>
      <c r="E61" s="51" t="s">
        <v>57</v>
      </c>
      <c r="F61" s="52"/>
      <c r="G61" s="96"/>
      <c r="H61" s="92">
        <v>1</v>
      </c>
      <c r="I61" s="71">
        <v>2</v>
      </c>
      <c r="J61" s="71">
        <f t="shared" ref="J61:J67" si="3">SUM(H61*I61)</f>
        <v>2</v>
      </c>
    </row>
    <row r="62" spans="1:10" s="144" customFormat="1" ht="14.1" customHeight="1">
      <c r="A62" s="135">
        <v>41944</v>
      </c>
      <c r="B62" s="102"/>
      <c r="C62" s="103" t="s">
        <v>10</v>
      </c>
      <c r="D62" s="51" t="s">
        <v>266</v>
      </c>
      <c r="E62" s="51"/>
      <c r="F62" s="52" t="s">
        <v>80</v>
      </c>
      <c r="G62" s="96"/>
      <c r="H62" s="92">
        <v>24</v>
      </c>
      <c r="I62" s="71">
        <v>2</v>
      </c>
      <c r="J62" s="71">
        <f t="shared" si="3"/>
        <v>48</v>
      </c>
    </row>
    <row r="63" spans="1:10" s="35" customFormat="1" ht="14.1" customHeight="1">
      <c r="A63" s="130">
        <v>41947</v>
      </c>
      <c r="B63" s="102">
        <v>0.77083333333333337</v>
      </c>
      <c r="C63" s="103"/>
      <c r="D63" s="51" t="s">
        <v>51</v>
      </c>
      <c r="E63" s="51" t="s">
        <v>74</v>
      </c>
      <c r="F63" s="52"/>
      <c r="G63" s="96"/>
      <c r="H63" s="92">
        <v>2</v>
      </c>
      <c r="I63" s="71">
        <v>2</v>
      </c>
      <c r="J63" s="71">
        <f t="shared" si="3"/>
        <v>4</v>
      </c>
    </row>
    <row r="64" spans="1:10" s="35" customFormat="1" ht="14.1" customHeight="1">
      <c r="A64" s="148">
        <v>41953</v>
      </c>
      <c r="B64" s="149">
        <v>0.66666666666666663</v>
      </c>
      <c r="C64" s="150" t="s">
        <v>13</v>
      </c>
      <c r="D64" s="151" t="s">
        <v>204</v>
      </c>
      <c r="E64" s="151" t="s">
        <v>57</v>
      </c>
      <c r="F64" s="152"/>
      <c r="G64" s="153"/>
      <c r="H64" s="154">
        <v>20</v>
      </c>
      <c r="I64" s="155">
        <v>3</v>
      </c>
      <c r="J64" s="155">
        <f t="shared" si="3"/>
        <v>60</v>
      </c>
    </row>
    <row r="65" spans="1:10" s="35" customFormat="1" ht="14.1" customHeight="1">
      <c r="A65" s="147">
        <v>41956</v>
      </c>
      <c r="B65" s="108">
        <v>0.77083333333333337</v>
      </c>
      <c r="C65" s="109"/>
      <c r="D65" s="80" t="s">
        <v>278</v>
      </c>
      <c r="E65" s="80" t="s">
        <v>279</v>
      </c>
      <c r="F65" s="81"/>
      <c r="G65" s="99"/>
      <c r="H65" s="93">
        <v>2</v>
      </c>
      <c r="I65" s="77">
        <v>2</v>
      </c>
      <c r="J65" s="77">
        <f t="shared" si="3"/>
        <v>4</v>
      </c>
    </row>
    <row r="66" spans="1:10" s="35" customFormat="1" ht="14.1" customHeight="1">
      <c r="A66" s="147">
        <v>41965</v>
      </c>
      <c r="B66" s="108">
        <v>0.79166666666666663</v>
      </c>
      <c r="C66" s="109" t="s">
        <v>13</v>
      </c>
      <c r="D66" s="80" t="s">
        <v>296</v>
      </c>
      <c r="E66" s="80" t="s">
        <v>301</v>
      </c>
      <c r="F66" s="81"/>
      <c r="G66" s="99"/>
      <c r="H66" s="93">
        <v>31</v>
      </c>
      <c r="I66" s="77">
        <v>6</v>
      </c>
      <c r="J66" s="77">
        <f t="shared" si="3"/>
        <v>186</v>
      </c>
    </row>
    <row r="67" spans="1:10" s="144" customFormat="1" ht="14.1" customHeight="1">
      <c r="A67" s="147">
        <v>41967</v>
      </c>
      <c r="B67" s="108">
        <v>0.79166666666666663</v>
      </c>
      <c r="C67" s="109" t="s">
        <v>11</v>
      </c>
      <c r="D67" s="80" t="s">
        <v>210</v>
      </c>
      <c r="E67" s="80" t="s">
        <v>57</v>
      </c>
      <c r="F67" s="81" t="s">
        <v>300</v>
      </c>
      <c r="G67" s="99"/>
      <c r="H67" s="93">
        <v>15</v>
      </c>
      <c r="I67" s="77">
        <v>2</v>
      </c>
      <c r="J67" s="77">
        <f t="shared" si="3"/>
        <v>30</v>
      </c>
    </row>
    <row r="68" spans="1:10" s="144" customFormat="1" ht="14.1" customHeight="1">
      <c r="A68" s="148">
        <v>41972</v>
      </c>
      <c r="B68" s="149">
        <v>0.41666666666666669</v>
      </c>
      <c r="C68" s="150" t="s">
        <v>13</v>
      </c>
      <c r="D68" s="151" t="s">
        <v>54</v>
      </c>
      <c r="E68" s="151" t="s">
        <v>57</v>
      </c>
      <c r="F68" s="152"/>
      <c r="G68" s="153"/>
      <c r="H68" s="154"/>
      <c r="I68" s="155"/>
      <c r="J68" s="155"/>
    </row>
    <row r="69" spans="1:10" s="35" customFormat="1" ht="14.1" customHeight="1">
      <c r="A69" s="131">
        <v>42020</v>
      </c>
      <c r="B69" s="125">
        <v>0.79166666666666663</v>
      </c>
      <c r="C69" s="126" t="s">
        <v>11</v>
      </c>
      <c r="D69" s="127" t="s">
        <v>14</v>
      </c>
      <c r="E69" s="127" t="s">
        <v>57</v>
      </c>
      <c r="F69" s="128"/>
      <c r="G69" s="146"/>
      <c r="H69" s="94">
        <v>31</v>
      </c>
      <c r="I69" s="72">
        <v>2</v>
      </c>
      <c r="J69" s="72">
        <f>SUM(H69*I69)</f>
        <v>62</v>
      </c>
    </row>
    <row r="70" spans="1:10" s="35" customFormat="1" ht="3" customHeight="1">
      <c r="A70" s="132"/>
      <c r="B70" s="112"/>
      <c r="C70" s="113"/>
      <c r="D70" s="38"/>
      <c r="E70" s="39"/>
      <c r="F70" s="38"/>
      <c r="G70" s="38"/>
      <c r="H70" s="70"/>
      <c r="I70" s="70"/>
      <c r="J70" s="70"/>
    </row>
    <row r="71" spans="1:10" s="35" customFormat="1" ht="9.75" customHeight="1">
      <c r="A71" s="501" t="s">
        <v>104</v>
      </c>
      <c r="B71" s="501"/>
      <c r="C71" s="501"/>
      <c r="D71" s="501"/>
      <c r="E71" s="501"/>
      <c r="F71" s="501"/>
      <c r="G71" s="90"/>
      <c r="H71" s="90"/>
    </row>
    <row r="72" spans="1:10" s="35" customFormat="1" ht="12" customHeight="1">
      <c r="A72" s="506" t="s">
        <v>188</v>
      </c>
      <c r="B72" s="506"/>
      <c r="C72" s="506"/>
      <c r="D72" s="506"/>
      <c r="E72" s="506"/>
      <c r="F72" s="506"/>
      <c r="G72" s="84"/>
      <c r="H72" s="84"/>
    </row>
    <row r="73" spans="1:10" s="35" customFormat="1" ht="18" customHeight="1">
      <c r="A73" s="133"/>
      <c r="B73" s="86"/>
      <c r="C73" s="86"/>
      <c r="F73" s="40"/>
      <c r="G73" s="40"/>
    </row>
    <row r="74" spans="1:10" s="35" customFormat="1" ht="18" customHeight="1">
      <c r="A74" s="133"/>
      <c r="B74" s="86"/>
      <c r="C74" s="86"/>
      <c r="F74" s="40"/>
      <c r="G74" s="40"/>
    </row>
    <row r="75" spans="1:10" s="35" customFormat="1" ht="18" customHeight="1">
      <c r="A75" s="133"/>
      <c r="B75" s="86"/>
      <c r="C75" s="86"/>
      <c r="F75" s="40"/>
      <c r="G75" s="40"/>
    </row>
    <row r="76" spans="1:10" s="35" customFormat="1" ht="18" customHeight="1">
      <c r="A76" s="133"/>
      <c r="B76" s="86"/>
      <c r="C76" s="86"/>
      <c r="F76" s="40"/>
      <c r="G76" s="40"/>
    </row>
    <row r="77" spans="1:10" s="35" customFormat="1" ht="18" customHeight="1">
      <c r="A77" s="133"/>
      <c r="B77" s="86"/>
      <c r="C77" s="86"/>
      <c r="F77" s="40"/>
      <c r="G77" s="40"/>
    </row>
    <row r="78" spans="1:10" s="35" customFormat="1" ht="18" customHeight="1">
      <c r="A78" s="133"/>
      <c r="B78" s="86"/>
      <c r="C78" s="86"/>
      <c r="F78" s="40"/>
      <c r="G78" s="40"/>
    </row>
    <row r="79" spans="1:10" s="35" customFormat="1" ht="18" customHeight="1">
      <c r="A79" s="133"/>
      <c r="B79" s="86"/>
      <c r="C79" s="86"/>
      <c r="F79" s="40"/>
      <c r="G79" s="40"/>
    </row>
    <row r="80" spans="1:10" s="35" customFormat="1" ht="18" customHeight="1">
      <c r="A80" s="133"/>
      <c r="B80" s="86"/>
      <c r="C80" s="86"/>
      <c r="F80" s="40"/>
      <c r="G80" s="40"/>
    </row>
    <row r="81" spans="1:7" s="35" customFormat="1" ht="18" customHeight="1">
      <c r="A81" s="133"/>
      <c r="B81" s="86"/>
      <c r="C81" s="86"/>
      <c r="F81" s="40"/>
      <c r="G81" s="40"/>
    </row>
    <row r="82" spans="1:7" s="35" customFormat="1" ht="18" customHeight="1">
      <c r="A82" s="133"/>
      <c r="B82" s="86"/>
      <c r="C82" s="86"/>
      <c r="F82" s="40"/>
      <c r="G82" s="40"/>
    </row>
    <row r="83" spans="1:7" s="35" customFormat="1" ht="18" customHeight="1">
      <c r="A83" s="133"/>
      <c r="B83" s="86"/>
      <c r="C83" s="86"/>
      <c r="F83" s="40"/>
      <c r="G83" s="40"/>
    </row>
    <row r="84" spans="1:7" s="35" customFormat="1" ht="18" customHeight="1">
      <c r="A84" s="133"/>
      <c r="B84" s="86"/>
      <c r="C84" s="86"/>
      <c r="F84" s="40"/>
      <c r="G84" s="40"/>
    </row>
    <row r="85" spans="1:7" s="35" customFormat="1" ht="18" customHeight="1">
      <c r="A85" s="133"/>
      <c r="B85" s="86"/>
      <c r="C85" s="86"/>
      <c r="F85" s="40"/>
      <c r="G85" s="40"/>
    </row>
    <row r="86" spans="1:7" s="35" customFormat="1" ht="18" customHeight="1">
      <c r="A86" s="133"/>
      <c r="B86" s="86"/>
      <c r="C86" s="86"/>
      <c r="F86" s="40"/>
      <c r="G86" s="40"/>
    </row>
  </sheetData>
  <sortState xmlns:xlrd2="http://schemas.microsoft.com/office/spreadsheetml/2017/richdata2" ref="A6:J69">
    <sortCondition ref="A6:A69"/>
    <sortCondition ref="B6:B69"/>
  </sortState>
  <mergeCells count="6">
    <mergeCell ref="A72:F72"/>
    <mergeCell ref="A71:F71"/>
    <mergeCell ref="A1:F1"/>
    <mergeCell ref="A2:F2"/>
    <mergeCell ref="A3:F3"/>
    <mergeCell ref="A4:F4"/>
  </mergeCells>
  <pageMargins left="0.23622047244094488" right="0" top="0" bottom="0" header="0" footer="0"/>
  <pageSetup paperSize="9" scale="79" orientation="portrait" r:id="rId1"/>
  <headerFooter alignWithMargins="0">
    <oddFooter>&amp;R&amp;8&amp;D &amp;T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M75"/>
  <sheetViews>
    <sheetView topLeftCell="A11" workbookViewId="0">
      <selection activeCell="L44" sqref="L44"/>
    </sheetView>
  </sheetViews>
  <sheetFormatPr baseColWidth="10" defaultColWidth="11.44140625" defaultRowHeight="18" customHeight="1"/>
  <cols>
    <col min="1" max="1" width="8.6640625" style="33" customWidth="1"/>
    <col min="2" max="2" width="8.44140625" style="33" customWidth="1"/>
    <col min="3" max="3" width="6.5546875" style="33" customWidth="1"/>
    <col min="4" max="4" width="2.6640625" style="33" customWidth="1"/>
    <col min="5" max="5" width="36.33203125" style="33" customWidth="1"/>
    <col min="6" max="6" width="16.88671875" style="33" customWidth="1"/>
    <col min="7" max="7" width="13.33203125" style="40" customWidth="1"/>
    <col min="8" max="8" width="10.6640625" style="40" customWidth="1"/>
    <col min="9" max="16384" width="11.44140625" style="33"/>
  </cols>
  <sheetData>
    <row r="1" spans="1:8" ht="20.25" customHeight="1">
      <c r="A1" s="507" t="s">
        <v>0</v>
      </c>
      <c r="B1" s="507"/>
      <c r="C1" s="507"/>
      <c r="D1" s="507"/>
      <c r="E1" s="507"/>
      <c r="F1" s="507"/>
      <c r="G1" s="507"/>
      <c r="H1" s="507"/>
    </row>
    <row r="2" spans="1:8" ht="12.75" customHeight="1">
      <c r="A2" s="508" t="s">
        <v>1</v>
      </c>
      <c r="B2" s="508"/>
      <c r="C2" s="508"/>
      <c r="D2" s="508"/>
      <c r="E2" s="508"/>
      <c r="F2" s="508"/>
      <c r="G2" s="508"/>
      <c r="H2" s="508"/>
    </row>
    <row r="3" spans="1:8" ht="25.5" customHeight="1">
      <c r="A3" s="509" t="s">
        <v>2</v>
      </c>
      <c r="B3" s="509"/>
      <c r="C3" s="509"/>
      <c r="D3" s="509"/>
      <c r="E3" s="509"/>
      <c r="F3" s="509"/>
      <c r="G3" s="509"/>
      <c r="H3" s="509"/>
    </row>
    <row r="4" spans="1:8" ht="12" customHeight="1">
      <c r="A4" s="511" t="s">
        <v>3</v>
      </c>
      <c r="B4" s="511"/>
      <c r="C4" s="511"/>
      <c r="D4" s="511"/>
      <c r="E4" s="511"/>
      <c r="F4" s="511"/>
      <c r="G4" s="511"/>
      <c r="H4" s="511"/>
    </row>
    <row r="5" spans="1:8" ht="17.25" customHeight="1">
      <c r="A5" s="510" t="s">
        <v>8</v>
      </c>
      <c r="B5" s="510"/>
      <c r="C5" s="510"/>
      <c r="D5" s="510"/>
      <c r="E5" s="510"/>
      <c r="F5" s="510"/>
      <c r="G5" s="510"/>
      <c r="H5" s="510"/>
    </row>
    <row r="6" spans="1:8" s="34" customFormat="1" ht="18" customHeight="1">
      <c r="A6" s="3" t="s">
        <v>148</v>
      </c>
      <c r="B6" s="3" t="s">
        <v>4</v>
      </c>
      <c r="C6" s="3" t="s">
        <v>149</v>
      </c>
      <c r="D6" s="3"/>
      <c r="E6" s="3" t="s">
        <v>5</v>
      </c>
      <c r="F6" s="3" t="s">
        <v>6</v>
      </c>
      <c r="G6" s="4" t="s">
        <v>107</v>
      </c>
      <c r="H6" s="42" t="s">
        <v>167</v>
      </c>
    </row>
    <row r="7" spans="1:8" s="35" customFormat="1" ht="14.1" customHeight="1">
      <c r="A7" s="43" t="s">
        <v>143</v>
      </c>
      <c r="B7" s="44">
        <v>40914</v>
      </c>
      <c r="C7" s="45">
        <v>0.70833333333333337</v>
      </c>
      <c r="D7" s="46" t="s">
        <v>9</v>
      </c>
      <c r="E7" s="46" t="s">
        <v>178</v>
      </c>
      <c r="F7" s="46" t="s">
        <v>57</v>
      </c>
      <c r="G7" s="46" t="s">
        <v>80</v>
      </c>
      <c r="H7" s="47"/>
    </row>
    <row r="8" spans="1:8" s="35" customFormat="1" ht="14.1" customHeight="1">
      <c r="A8" s="48" t="s">
        <v>143</v>
      </c>
      <c r="B8" s="49">
        <v>40921</v>
      </c>
      <c r="C8" s="50">
        <v>0.79166666666666663</v>
      </c>
      <c r="D8" s="51" t="s">
        <v>9</v>
      </c>
      <c r="E8" s="51" t="s">
        <v>14</v>
      </c>
      <c r="F8" s="51" t="s">
        <v>57</v>
      </c>
      <c r="G8" s="51"/>
      <c r="H8" s="52"/>
    </row>
    <row r="9" spans="1:8" s="35" customFormat="1" ht="14.1" customHeight="1">
      <c r="A9" s="48" t="s">
        <v>143</v>
      </c>
      <c r="B9" s="49">
        <v>40935</v>
      </c>
      <c r="C9" s="50">
        <v>0.79166666666666663</v>
      </c>
      <c r="D9" s="51" t="s">
        <v>9</v>
      </c>
      <c r="E9" s="51" t="s">
        <v>177</v>
      </c>
      <c r="F9" s="51" t="s">
        <v>56</v>
      </c>
      <c r="G9" s="51" t="s">
        <v>80</v>
      </c>
      <c r="H9" s="52"/>
    </row>
    <row r="10" spans="1:8" s="35" customFormat="1" ht="14.1" customHeight="1">
      <c r="A10" s="53" t="s">
        <v>175</v>
      </c>
      <c r="B10" s="54">
        <v>40950</v>
      </c>
      <c r="C10" s="55">
        <v>0.33333333333333331</v>
      </c>
      <c r="D10" s="41" t="s">
        <v>9</v>
      </c>
      <c r="E10" s="41" t="s">
        <v>41</v>
      </c>
      <c r="F10" s="41" t="s">
        <v>169</v>
      </c>
      <c r="G10" s="41" t="s">
        <v>185</v>
      </c>
      <c r="H10" s="56"/>
    </row>
    <row r="11" spans="1:8" s="35" customFormat="1" ht="14.1" customHeight="1">
      <c r="A11" s="48" t="s">
        <v>144</v>
      </c>
      <c r="B11" s="49">
        <v>40950</v>
      </c>
      <c r="C11" s="50">
        <v>0.5625</v>
      </c>
      <c r="D11" s="51" t="s">
        <v>10</v>
      </c>
      <c r="E11" s="51" t="s">
        <v>16</v>
      </c>
      <c r="F11" s="51"/>
      <c r="G11" s="51"/>
      <c r="H11" s="52"/>
    </row>
    <row r="12" spans="1:8" s="35" customFormat="1" ht="14.1" customHeight="1">
      <c r="A12" s="53" t="s">
        <v>173</v>
      </c>
      <c r="B12" s="54">
        <v>40961</v>
      </c>
      <c r="C12" s="55">
        <v>0.33333333333333331</v>
      </c>
      <c r="D12" s="41" t="s">
        <v>9</v>
      </c>
      <c r="E12" s="41" t="s">
        <v>161</v>
      </c>
      <c r="F12" s="41" t="s">
        <v>159</v>
      </c>
      <c r="G12" s="41" t="s">
        <v>121</v>
      </c>
      <c r="H12" s="56"/>
    </row>
    <row r="13" spans="1:8" s="35" customFormat="1" ht="14.1" customHeight="1">
      <c r="A13" s="48" t="s">
        <v>143</v>
      </c>
      <c r="B13" s="49">
        <v>40963</v>
      </c>
      <c r="C13" s="50">
        <v>0.79166666666666663</v>
      </c>
      <c r="D13" s="51" t="s">
        <v>9</v>
      </c>
      <c r="E13" s="51" t="s">
        <v>120</v>
      </c>
      <c r="F13" s="51" t="s">
        <v>56</v>
      </c>
      <c r="G13" s="51" t="s">
        <v>121</v>
      </c>
      <c r="H13" s="52"/>
    </row>
    <row r="14" spans="1:8" s="35" customFormat="1" ht="14.1" customHeight="1">
      <c r="A14" s="57"/>
      <c r="B14" s="58">
        <v>40968</v>
      </c>
      <c r="C14" s="50"/>
      <c r="D14" s="51" t="s">
        <v>10</v>
      </c>
      <c r="E14" s="51" t="s">
        <v>141</v>
      </c>
      <c r="F14" s="51"/>
      <c r="G14" s="51" t="s">
        <v>123</v>
      </c>
      <c r="H14" s="52"/>
    </row>
    <row r="15" spans="1:8" s="35" customFormat="1" ht="14.1" customHeight="1">
      <c r="A15" s="48" t="s">
        <v>143</v>
      </c>
      <c r="B15" s="49">
        <v>40970</v>
      </c>
      <c r="C15" s="50">
        <v>0.79166666666666663</v>
      </c>
      <c r="D15" s="51" t="s">
        <v>11</v>
      </c>
      <c r="E15" s="51" t="s">
        <v>108</v>
      </c>
      <c r="F15" s="51" t="s">
        <v>151</v>
      </c>
      <c r="G15" s="51"/>
      <c r="H15" s="52"/>
    </row>
    <row r="16" spans="1:8" s="35" customFormat="1" ht="14.1" customHeight="1">
      <c r="A16" s="48" t="s">
        <v>144</v>
      </c>
      <c r="B16" s="49">
        <v>40971</v>
      </c>
      <c r="C16" s="50"/>
      <c r="D16" s="51" t="s">
        <v>9</v>
      </c>
      <c r="E16" s="51" t="s">
        <v>19</v>
      </c>
      <c r="F16" s="51" t="s">
        <v>58</v>
      </c>
      <c r="G16" s="51" t="s">
        <v>121</v>
      </c>
      <c r="H16" s="52"/>
    </row>
    <row r="17" spans="1:8" s="35" customFormat="1" ht="14.1" customHeight="1">
      <c r="A17" s="48" t="s">
        <v>143</v>
      </c>
      <c r="B17" s="49">
        <v>40991</v>
      </c>
      <c r="C17" s="50">
        <v>0.79166666666666663</v>
      </c>
      <c r="D17" s="51" t="s">
        <v>9</v>
      </c>
      <c r="E17" s="51" t="s">
        <v>189</v>
      </c>
      <c r="F17" s="51" t="s">
        <v>56</v>
      </c>
      <c r="G17" s="51" t="s">
        <v>80</v>
      </c>
      <c r="H17" s="52"/>
    </row>
    <row r="18" spans="1:8" s="35" customFormat="1" ht="14.1" customHeight="1">
      <c r="A18" s="53" t="s">
        <v>144</v>
      </c>
      <c r="B18" s="54">
        <v>40992</v>
      </c>
      <c r="C18" s="55">
        <v>0.60416666666666663</v>
      </c>
      <c r="D18" s="41" t="s">
        <v>9</v>
      </c>
      <c r="E18" s="41" t="s">
        <v>20</v>
      </c>
      <c r="F18" s="41" t="s">
        <v>74</v>
      </c>
      <c r="G18" s="41"/>
      <c r="H18" s="56"/>
    </row>
    <row r="19" spans="1:8" s="35" customFormat="1" ht="14.1" customHeight="1">
      <c r="A19" s="48" t="s">
        <v>143</v>
      </c>
      <c r="B19" s="49">
        <v>41012</v>
      </c>
      <c r="C19" s="50">
        <v>0.79166666666666663</v>
      </c>
      <c r="D19" s="51" t="s">
        <v>9</v>
      </c>
      <c r="E19" s="51" t="s">
        <v>122</v>
      </c>
      <c r="F19" s="51" t="s">
        <v>56</v>
      </c>
      <c r="G19" s="51" t="s">
        <v>123</v>
      </c>
      <c r="H19" s="52"/>
    </row>
    <row r="20" spans="1:8" s="35" customFormat="1" ht="14.1" customHeight="1">
      <c r="A20" s="53" t="s">
        <v>176</v>
      </c>
      <c r="B20" s="54">
        <v>41013</v>
      </c>
      <c r="C20" s="55">
        <v>0.33333333333333331</v>
      </c>
      <c r="D20" s="41" t="s">
        <v>9</v>
      </c>
      <c r="E20" s="41" t="s">
        <v>170</v>
      </c>
      <c r="F20" s="41" t="s">
        <v>171</v>
      </c>
      <c r="G20" s="41" t="s">
        <v>185</v>
      </c>
      <c r="H20" s="56"/>
    </row>
    <row r="21" spans="1:8" s="35" customFormat="1" ht="14.1" customHeight="1">
      <c r="A21" s="53" t="s">
        <v>144</v>
      </c>
      <c r="B21" s="54">
        <v>41020</v>
      </c>
      <c r="C21" s="55">
        <v>0.33333333333333331</v>
      </c>
      <c r="D21" s="41" t="s">
        <v>166</v>
      </c>
      <c r="E21" s="41" t="s">
        <v>186</v>
      </c>
      <c r="F21" s="41" t="s">
        <v>57</v>
      </c>
      <c r="G21" s="41" t="s">
        <v>187</v>
      </c>
      <c r="H21" s="56"/>
    </row>
    <row r="22" spans="1:8" s="35" customFormat="1" ht="14.1" customHeight="1">
      <c r="A22" s="53" t="s">
        <v>144</v>
      </c>
      <c r="B22" s="54">
        <v>41020</v>
      </c>
      <c r="C22" s="55">
        <v>0.54166666666666663</v>
      </c>
      <c r="D22" s="41" t="s">
        <v>9</v>
      </c>
      <c r="E22" s="41" t="s">
        <v>165</v>
      </c>
      <c r="F22" s="41" t="s">
        <v>157</v>
      </c>
      <c r="G22" s="41"/>
      <c r="H22" s="56"/>
    </row>
    <row r="23" spans="1:8" s="35" customFormat="1" ht="14.1" customHeight="1">
      <c r="A23" s="48" t="s">
        <v>144</v>
      </c>
      <c r="B23" s="49">
        <v>41027</v>
      </c>
      <c r="C23" s="50">
        <v>0.60416666666666663</v>
      </c>
      <c r="D23" s="51" t="s">
        <v>9</v>
      </c>
      <c r="E23" s="51" t="s">
        <v>124</v>
      </c>
      <c r="F23" s="51" t="s">
        <v>57</v>
      </c>
      <c r="G23" s="51" t="s">
        <v>125</v>
      </c>
      <c r="H23" s="52" t="s">
        <v>158</v>
      </c>
    </row>
    <row r="24" spans="1:8" s="35" customFormat="1" ht="14.1" customHeight="1">
      <c r="A24" s="53" t="s">
        <v>174</v>
      </c>
      <c r="B24" s="54">
        <v>41034</v>
      </c>
      <c r="C24" s="55">
        <v>0.33333333333333331</v>
      </c>
      <c r="D24" s="41" t="s">
        <v>9</v>
      </c>
      <c r="E24" s="41" t="s">
        <v>172</v>
      </c>
      <c r="F24" s="41" t="s">
        <v>58</v>
      </c>
      <c r="G24" s="41"/>
      <c r="H24" s="56"/>
    </row>
    <row r="25" spans="1:8" s="35" customFormat="1" ht="14.1" customHeight="1">
      <c r="A25" s="53" t="s">
        <v>143</v>
      </c>
      <c r="B25" s="54">
        <v>41040</v>
      </c>
      <c r="C25" s="55"/>
      <c r="D25" s="41" t="s">
        <v>9</v>
      </c>
      <c r="E25" s="41" t="s">
        <v>163</v>
      </c>
      <c r="F25" s="41" t="s">
        <v>159</v>
      </c>
      <c r="G25" s="41" t="s">
        <v>128</v>
      </c>
      <c r="H25" s="56"/>
    </row>
    <row r="26" spans="1:8" s="35" customFormat="1" ht="14.1" customHeight="1">
      <c r="A26" s="48" t="s">
        <v>145</v>
      </c>
      <c r="B26" s="49">
        <v>41042</v>
      </c>
      <c r="C26" s="50">
        <v>0.3125</v>
      </c>
      <c r="D26" s="51" t="s">
        <v>9</v>
      </c>
      <c r="E26" s="51" t="s">
        <v>154</v>
      </c>
      <c r="F26" s="51" t="s">
        <v>155</v>
      </c>
      <c r="G26" s="51" t="s">
        <v>80</v>
      </c>
      <c r="H26" s="52" t="s">
        <v>168</v>
      </c>
    </row>
    <row r="27" spans="1:8" s="35" customFormat="1" ht="14.1" customHeight="1">
      <c r="A27" s="53"/>
      <c r="B27" s="54">
        <v>41061</v>
      </c>
      <c r="C27" s="41"/>
      <c r="D27" s="41" t="s">
        <v>166</v>
      </c>
      <c r="E27" s="41" t="s">
        <v>32</v>
      </c>
      <c r="F27" s="41"/>
      <c r="G27" s="41"/>
      <c r="H27" s="56"/>
    </row>
    <row r="28" spans="1:8" s="35" customFormat="1" ht="14.1" customHeight="1">
      <c r="A28" s="48" t="s">
        <v>145</v>
      </c>
      <c r="B28" s="49">
        <v>41063</v>
      </c>
      <c r="C28" s="50">
        <v>0.3125</v>
      </c>
      <c r="D28" s="51" t="s">
        <v>9</v>
      </c>
      <c r="E28" s="51" t="s">
        <v>126</v>
      </c>
      <c r="F28" s="51" t="s">
        <v>127</v>
      </c>
      <c r="G28" s="51" t="s">
        <v>128</v>
      </c>
      <c r="H28" s="52" t="s">
        <v>158</v>
      </c>
    </row>
    <row r="29" spans="1:8" s="35" customFormat="1" ht="14.1" customHeight="1">
      <c r="A29" s="48" t="s">
        <v>144</v>
      </c>
      <c r="B29" s="49">
        <v>41076</v>
      </c>
      <c r="C29" s="50">
        <v>0.41666666666666669</v>
      </c>
      <c r="D29" s="51" t="s">
        <v>9</v>
      </c>
      <c r="E29" s="51" t="s">
        <v>109</v>
      </c>
      <c r="F29" s="41"/>
      <c r="G29" s="41"/>
      <c r="H29" s="56"/>
    </row>
    <row r="30" spans="1:8" s="35" customFormat="1" ht="13.5" customHeight="1">
      <c r="A30" s="48" t="s">
        <v>145</v>
      </c>
      <c r="B30" s="49">
        <v>41077</v>
      </c>
      <c r="C30" s="50">
        <v>0.375</v>
      </c>
      <c r="D30" s="51" t="s">
        <v>9</v>
      </c>
      <c r="E30" s="51" t="s">
        <v>109</v>
      </c>
      <c r="F30" s="51"/>
      <c r="G30" s="51"/>
      <c r="H30" s="52"/>
    </row>
    <row r="31" spans="1:8" s="35" customFormat="1" ht="14.1" customHeight="1">
      <c r="A31" s="48" t="s">
        <v>145</v>
      </c>
      <c r="B31" s="49">
        <v>41091</v>
      </c>
      <c r="C31" s="50">
        <v>0.3125</v>
      </c>
      <c r="D31" s="51" t="s">
        <v>9</v>
      </c>
      <c r="E31" s="51" t="s">
        <v>129</v>
      </c>
      <c r="F31" s="51" t="s">
        <v>130</v>
      </c>
      <c r="G31" s="51" t="s">
        <v>131</v>
      </c>
      <c r="H31" s="52" t="s">
        <v>158</v>
      </c>
    </row>
    <row r="32" spans="1:8" s="35" customFormat="1" ht="14.1" customHeight="1">
      <c r="A32" s="53"/>
      <c r="B32" s="58">
        <v>41091</v>
      </c>
      <c r="C32" s="55"/>
      <c r="D32" s="41" t="s">
        <v>166</v>
      </c>
      <c r="E32" s="41" t="s">
        <v>156</v>
      </c>
      <c r="F32" s="41"/>
      <c r="G32" s="41"/>
      <c r="H32" s="56"/>
    </row>
    <row r="33" spans="1:13" s="35" customFormat="1" ht="14.1" customHeight="1">
      <c r="A33" s="48" t="s">
        <v>146</v>
      </c>
      <c r="B33" s="49">
        <v>41113</v>
      </c>
      <c r="C33" s="50">
        <v>0.8125</v>
      </c>
      <c r="D33" s="51" t="s">
        <v>9</v>
      </c>
      <c r="E33" s="51" t="s">
        <v>132</v>
      </c>
      <c r="F33" s="51" t="s">
        <v>133</v>
      </c>
      <c r="G33" s="51" t="s">
        <v>80</v>
      </c>
      <c r="H33" s="52" t="s">
        <v>158</v>
      </c>
    </row>
    <row r="34" spans="1:13" s="35" customFormat="1" ht="14.1" customHeight="1">
      <c r="A34" s="48" t="s">
        <v>144</v>
      </c>
      <c r="B34" s="49">
        <v>41118</v>
      </c>
      <c r="C34" s="50"/>
      <c r="D34" s="51" t="s">
        <v>10</v>
      </c>
      <c r="E34" s="51" t="s">
        <v>152</v>
      </c>
      <c r="F34" s="51" t="s">
        <v>153</v>
      </c>
      <c r="G34" s="51"/>
      <c r="H34" s="52" t="s">
        <v>158</v>
      </c>
      <c r="M34" s="65"/>
    </row>
    <row r="35" spans="1:13" s="35" customFormat="1" ht="14.1" customHeight="1">
      <c r="A35" s="53" t="s">
        <v>144</v>
      </c>
      <c r="B35" s="54">
        <v>41132</v>
      </c>
      <c r="C35" s="55">
        <v>0.33333333333333331</v>
      </c>
      <c r="D35" s="41" t="s">
        <v>11</v>
      </c>
      <c r="E35" s="41" t="s">
        <v>118</v>
      </c>
      <c r="F35" s="41"/>
      <c r="G35" s="41"/>
      <c r="H35" s="56"/>
    </row>
    <row r="36" spans="1:13" s="35" customFormat="1" ht="14.1" customHeight="1">
      <c r="A36" s="53" t="s">
        <v>175</v>
      </c>
      <c r="B36" s="54">
        <v>41132</v>
      </c>
      <c r="C36" s="55">
        <v>0.33333333333333331</v>
      </c>
      <c r="D36" s="41" t="s">
        <v>9</v>
      </c>
      <c r="E36" s="41" t="s">
        <v>41</v>
      </c>
      <c r="F36" s="41" t="s">
        <v>169</v>
      </c>
      <c r="G36" s="41" t="s">
        <v>184</v>
      </c>
      <c r="H36" s="56"/>
    </row>
    <row r="37" spans="1:13" s="35" customFormat="1" ht="14.1" customHeight="1">
      <c r="A37" s="48" t="s">
        <v>145</v>
      </c>
      <c r="B37" s="49">
        <v>41140</v>
      </c>
      <c r="C37" s="50">
        <v>0.3125</v>
      </c>
      <c r="D37" s="51" t="s">
        <v>9</v>
      </c>
      <c r="E37" s="51" t="s">
        <v>134</v>
      </c>
      <c r="F37" s="51"/>
      <c r="G37" s="51" t="s">
        <v>135</v>
      </c>
      <c r="H37" s="52" t="s">
        <v>158</v>
      </c>
    </row>
    <row r="38" spans="1:13" s="35" customFormat="1" ht="14.1" customHeight="1">
      <c r="A38" s="48"/>
      <c r="B38" s="66">
        <v>41152</v>
      </c>
      <c r="C38" s="50"/>
      <c r="D38" s="51" t="s">
        <v>10</v>
      </c>
      <c r="E38" s="51" t="s">
        <v>496</v>
      </c>
      <c r="F38" s="51" t="s">
        <v>74</v>
      </c>
      <c r="G38" s="51" t="s">
        <v>80</v>
      </c>
      <c r="H38" s="52"/>
    </row>
    <row r="39" spans="1:13" s="35" customFormat="1" ht="14.1" customHeight="1">
      <c r="A39" s="53" t="s">
        <v>144</v>
      </c>
      <c r="B39" s="54">
        <v>41153</v>
      </c>
      <c r="C39" s="55">
        <v>0.70833333333333337</v>
      </c>
      <c r="D39" s="41" t="s">
        <v>13</v>
      </c>
      <c r="E39" s="41" t="s">
        <v>36</v>
      </c>
      <c r="F39" s="41" t="s">
        <v>57</v>
      </c>
      <c r="G39" s="41"/>
      <c r="H39" s="56"/>
    </row>
    <row r="40" spans="1:13" s="35" customFormat="1" ht="14.1" customHeight="1">
      <c r="A40" s="48" t="s">
        <v>143</v>
      </c>
      <c r="B40" s="54">
        <v>41159</v>
      </c>
      <c r="C40" s="55">
        <v>0.75</v>
      </c>
      <c r="D40" s="41" t="s">
        <v>13</v>
      </c>
      <c r="E40" s="41" t="s">
        <v>110</v>
      </c>
      <c r="F40" s="41" t="s">
        <v>74</v>
      </c>
      <c r="G40" s="41" t="s">
        <v>80</v>
      </c>
      <c r="H40" s="56"/>
    </row>
    <row r="41" spans="1:13" s="35" customFormat="1" ht="14.1" customHeight="1">
      <c r="A41" s="48" t="s">
        <v>145</v>
      </c>
      <c r="B41" s="49">
        <v>41161</v>
      </c>
      <c r="C41" s="50">
        <v>0.3125</v>
      </c>
      <c r="D41" s="51" t="s">
        <v>9</v>
      </c>
      <c r="E41" s="51" t="s">
        <v>136</v>
      </c>
      <c r="F41" s="51" t="s">
        <v>137</v>
      </c>
      <c r="G41" s="51" t="s">
        <v>138</v>
      </c>
      <c r="H41" s="52" t="s">
        <v>158</v>
      </c>
    </row>
    <row r="42" spans="1:13" s="35" customFormat="1" ht="14.1" customHeight="1">
      <c r="A42" s="53" t="s">
        <v>143</v>
      </c>
      <c r="B42" s="54">
        <v>41173</v>
      </c>
      <c r="C42" s="55">
        <v>0.75</v>
      </c>
      <c r="D42" s="41" t="s">
        <v>13</v>
      </c>
      <c r="E42" s="41" t="s">
        <v>114</v>
      </c>
      <c r="F42" s="41" t="s">
        <v>115</v>
      </c>
      <c r="G42" s="41"/>
      <c r="H42" s="56"/>
    </row>
    <row r="43" spans="1:13" s="35" customFormat="1" ht="14.1" customHeight="1">
      <c r="A43" s="53" t="s">
        <v>144</v>
      </c>
      <c r="B43" s="54">
        <v>41174</v>
      </c>
      <c r="C43" s="55">
        <v>0.33333333333333331</v>
      </c>
      <c r="D43" s="41" t="s">
        <v>166</v>
      </c>
      <c r="E43" s="41" t="s">
        <v>182</v>
      </c>
      <c r="F43" s="41" t="s">
        <v>183</v>
      </c>
      <c r="G43" s="41"/>
      <c r="H43" s="56"/>
    </row>
    <row r="44" spans="1:13" s="35" customFormat="1" ht="14.1" customHeight="1">
      <c r="A44" s="48" t="s">
        <v>145</v>
      </c>
      <c r="B44" s="49">
        <v>41175</v>
      </c>
      <c r="C44" s="50">
        <v>0.3125</v>
      </c>
      <c r="D44" s="51" t="s">
        <v>9</v>
      </c>
      <c r="E44" s="51" t="s">
        <v>139</v>
      </c>
      <c r="F44" s="51" t="s">
        <v>140</v>
      </c>
      <c r="G44" s="60" t="s">
        <v>89</v>
      </c>
      <c r="H44" s="52" t="s">
        <v>158</v>
      </c>
    </row>
    <row r="45" spans="1:13" s="35" customFormat="1" ht="14.1" customHeight="1">
      <c r="A45" s="48" t="s">
        <v>143</v>
      </c>
      <c r="B45" s="49">
        <v>41187</v>
      </c>
      <c r="C45" s="50">
        <v>0.75</v>
      </c>
      <c r="D45" s="51" t="s">
        <v>9</v>
      </c>
      <c r="E45" s="51" t="s">
        <v>113</v>
      </c>
      <c r="F45" s="51" t="s">
        <v>111</v>
      </c>
      <c r="G45" s="60" t="s">
        <v>112</v>
      </c>
      <c r="H45" s="52" t="s">
        <v>158</v>
      </c>
    </row>
    <row r="46" spans="1:13" s="35" customFormat="1" ht="14.1" customHeight="1">
      <c r="A46" s="53" t="s">
        <v>144</v>
      </c>
      <c r="B46" s="54">
        <v>41188</v>
      </c>
      <c r="C46" s="55">
        <v>0.60416666666666663</v>
      </c>
      <c r="D46" s="41" t="s">
        <v>13</v>
      </c>
      <c r="E46" s="41" t="s">
        <v>116</v>
      </c>
      <c r="F46" s="41" t="s">
        <v>67</v>
      </c>
      <c r="G46" s="59"/>
      <c r="H46" s="56"/>
    </row>
    <row r="47" spans="1:13" s="35" customFormat="1" ht="14.1" customHeight="1">
      <c r="A47" s="57" t="s">
        <v>144</v>
      </c>
      <c r="B47" s="58">
        <v>41195</v>
      </c>
      <c r="C47" s="68">
        <v>0.75</v>
      </c>
      <c r="D47" s="41" t="s">
        <v>13</v>
      </c>
      <c r="E47" s="41" t="s">
        <v>181</v>
      </c>
      <c r="F47" s="41" t="s">
        <v>57</v>
      </c>
      <c r="G47" s="59"/>
      <c r="H47" s="56"/>
    </row>
    <row r="48" spans="1:13" s="35" customFormat="1" ht="14.1" customHeight="1">
      <c r="A48" s="53" t="s">
        <v>146</v>
      </c>
      <c r="B48" s="54">
        <v>41204</v>
      </c>
      <c r="C48" s="55">
        <v>0.33333333333333331</v>
      </c>
      <c r="D48" s="41" t="s">
        <v>9</v>
      </c>
      <c r="E48" s="41" t="s">
        <v>160</v>
      </c>
      <c r="F48" s="41" t="s">
        <v>159</v>
      </c>
      <c r="G48" s="59" t="s">
        <v>179</v>
      </c>
      <c r="H48" s="56"/>
    </row>
    <row r="49" spans="1:8" s="35" customFormat="1" ht="14.1" customHeight="1">
      <c r="A49" s="53" t="s">
        <v>144</v>
      </c>
      <c r="B49" s="54">
        <v>41209</v>
      </c>
      <c r="C49" s="55">
        <v>0.66666666666666663</v>
      </c>
      <c r="D49" s="41" t="s">
        <v>11</v>
      </c>
      <c r="E49" s="41" t="s">
        <v>119</v>
      </c>
      <c r="F49" s="41" t="s">
        <v>74</v>
      </c>
      <c r="G49" s="59"/>
      <c r="H49" s="56"/>
    </row>
    <row r="50" spans="1:8" s="35" customFormat="1" ht="14.1" customHeight="1">
      <c r="A50" s="57"/>
      <c r="B50" s="58">
        <v>41212</v>
      </c>
      <c r="C50" s="50"/>
      <c r="D50" s="51" t="s">
        <v>10</v>
      </c>
      <c r="E50" s="51" t="s">
        <v>142</v>
      </c>
      <c r="F50" s="51"/>
      <c r="G50" s="60" t="s">
        <v>80</v>
      </c>
      <c r="H50" s="52"/>
    </row>
    <row r="51" spans="1:8" s="35" customFormat="1" ht="14.1" customHeight="1">
      <c r="A51" s="48" t="s">
        <v>144</v>
      </c>
      <c r="B51" s="49">
        <v>41216</v>
      </c>
      <c r="C51" s="50">
        <v>0.54166666666666663</v>
      </c>
      <c r="D51" s="51" t="s">
        <v>9</v>
      </c>
      <c r="E51" s="51" t="s">
        <v>47</v>
      </c>
      <c r="F51" s="51" t="s">
        <v>74</v>
      </c>
      <c r="G51" s="60"/>
      <c r="H51" s="52"/>
    </row>
    <row r="52" spans="1:8" s="35" customFormat="1" ht="14.1" customHeight="1">
      <c r="A52" s="53" t="s">
        <v>147</v>
      </c>
      <c r="B52" s="54">
        <v>41220</v>
      </c>
      <c r="C52" s="55">
        <v>0.70833333333333337</v>
      </c>
      <c r="D52" s="41" t="s">
        <v>11</v>
      </c>
      <c r="E52" s="41" t="s">
        <v>106</v>
      </c>
      <c r="F52" s="41" t="s">
        <v>74</v>
      </c>
      <c r="G52" s="59" t="s">
        <v>80</v>
      </c>
      <c r="H52" s="56"/>
    </row>
    <row r="53" spans="1:8" s="35" customFormat="1" ht="14.1" customHeight="1">
      <c r="A53" s="53" t="s">
        <v>143</v>
      </c>
      <c r="B53" s="54">
        <v>41228</v>
      </c>
      <c r="C53" s="55">
        <v>0.75</v>
      </c>
      <c r="D53" s="41" t="s">
        <v>13</v>
      </c>
      <c r="E53" s="41" t="s">
        <v>150</v>
      </c>
      <c r="F53" s="41" t="s">
        <v>77</v>
      </c>
      <c r="G53" s="59"/>
      <c r="H53" s="56"/>
    </row>
    <row r="54" spans="1:8" s="35" customFormat="1" ht="14.1" customHeight="1">
      <c r="A54" s="48" t="s">
        <v>146</v>
      </c>
      <c r="B54" s="49">
        <v>41232</v>
      </c>
      <c r="C54" s="50">
        <v>0.77083333333333337</v>
      </c>
      <c r="D54" s="51" t="s">
        <v>9</v>
      </c>
      <c r="E54" s="51" t="s">
        <v>49</v>
      </c>
      <c r="F54" s="51" t="s">
        <v>57</v>
      </c>
      <c r="G54" s="60"/>
      <c r="H54" s="52"/>
    </row>
    <row r="55" spans="1:8" s="35" customFormat="1" ht="14.1" customHeight="1">
      <c r="A55" s="53" t="s">
        <v>144</v>
      </c>
      <c r="B55" s="54"/>
      <c r="C55" s="55">
        <v>0.79166666666666663</v>
      </c>
      <c r="D55" s="41" t="s">
        <v>13</v>
      </c>
      <c r="E55" s="41" t="s">
        <v>180</v>
      </c>
      <c r="F55" s="41" t="s">
        <v>75</v>
      </c>
      <c r="G55" s="59" t="s">
        <v>101</v>
      </c>
      <c r="H55" s="56"/>
    </row>
    <row r="56" spans="1:8" s="35" customFormat="1" ht="14.1" customHeight="1">
      <c r="A56" s="53" t="s">
        <v>147</v>
      </c>
      <c r="B56" s="54">
        <v>41241</v>
      </c>
      <c r="C56" s="55">
        <v>0.33333333333333331</v>
      </c>
      <c r="D56" s="41" t="s">
        <v>9</v>
      </c>
      <c r="E56" s="41" t="s">
        <v>162</v>
      </c>
      <c r="F56" s="41" t="s">
        <v>159</v>
      </c>
      <c r="G56" s="59" t="s">
        <v>164</v>
      </c>
      <c r="H56" s="56"/>
    </row>
    <row r="57" spans="1:8" s="35" customFormat="1" ht="14.1" customHeight="1">
      <c r="A57" s="53" t="s">
        <v>144</v>
      </c>
      <c r="B57" s="54">
        <v>41251</v>
      </c>
      <c r="C57" s="55">
        <v>0.6875</v>
      </c>
      <c r="D57" s="41" t="s">
        <v>13</v>
      </c>
      <c r="E57" s="41" t="s">
        <v>117</v>
      </c>
      <c r="F57" s="41" t="s">
        <v>57</v>
      </c>
      <c r="G57" s="59"/>
      <c r="H57" s="56"/>
    </row>
    <row r="58" spans="1:8" s="35" customFormat="1" ht="14.1" customHeight="1">
      <c r="A58" s="61" t="s">
        <v>143</v>
      </c>
      <c r="B58" s="62">
        <v>41286</v>
      </c>
      <c r="C58" s="67">
        <v>0.79166666666666663</v>
      </c>
      <c r="D58" s="63" t="s">
        <v>9</v>
      </c>
      <c r="E58" s="63" t="s">
        <v>14</v>
      </c>
      <c r="F58" s="63" t="s">
        <v>57</v>
      </c>
      <c r="G58" s="63"/>
      <c r="H58" s="64"/>
    </row>
    <row r="59" spans="1:8" s="35" customFormat="1" ht="3" customHeight="1">
      <c r="A59" s="36"/>
      <c r="B59" s="36"/>
      <c r="C59" s="37"/>
      <c r="D59" s="38"/>
      <c r="E59" s="38"/>
      <c r="F59" s="39"/>
      <c r="G59" s="38"/>
      <c r="H59" s="38"/>
    </row>
    <row r="60" spans="1:8" s="35" customFormat="1" ht="9.75" customHeight="1">
      <c r="A60" s="501" t="s">
        <v>104</v>
      </c>
      <c r="B60" s="501"/>
      <c r="C60" s="501"/>
      <c r="D60" s="501"/>
      <c r="E60" s="501"/>
      <c r="F60" s="501"/>
      <c r="G60" s="501"/>
      <c r="H60" s="501"/>
    </row>
    <row r="61" spans="1:8" s="35" customFormat="1" ht="12" customHeight="1">
      <c r="A61" s="506" t="s">
        <v>188</v>
      </c>
      <c r="B61" s="506"/>
      <c r="C61" s="506"/>
      <c r="D61" s="506"/>
      <c r="E61" s="506"/>
      <c r="F61" s="506"/>
      <c r="G61" s="506"/>
      <c r="H61" s="506"/>
    </row>
    <row r="62" spans="1:8" s="35" customFormat="1" ht="18" customHeight="1">
      <c r="G62" s="40"/>
      <c r="H62" s="40"/>
    </row>
    <row r="63" spans="1:8" s="35" customFormat="1" ht="18" customHeight="1">
      <c r="G63" s="40"/>
      <c r="H63" s="40"/>
    </row>
    <row r="64" spans="1:8" s="35" customFormat="1" ht="18" customHeight="1">
      <c r="G64" s="40"/>
      <c r="H64" s="40"/>
    </row>
    <row r="65" spans="7:8" s="35" customFormat="1" ht="18" customHeight="1">
      <c r="G65" s="40"/>
      <c r="H65" s="40"/>
    </row>
    <row r="66" spans="7:8" s="35" customFormat="1" ht="18" customHeight="1">
      <c r="G66" s="40"/>
      <c r="H66" s="40"/>
    </row>
    <row r="67" spans="7:8" s="35" customFormat="1" ht="18" customHeight="1">
      <c r="G67" s="40"/>
      <c r="H67" s="40"/>
    </row>
    <row r="68" spans="7:8" s="35" customFormat="1" ht="18" customHeight="1">
      <c r="G68" s="40"/>
      <c r="H68" s="40"/>
    </row>
    <row r="69" spans="7:8" s="35" customFormat="1" ht="18" customHeight="1">
      <c r="G69" s="40"/>
      <c r="H69" s="40"/>
    </row>
    <row r="70" spans="7:8" s="35" customFormat="1" ht="18" customHeight="1">
      <c r="G70" s="40"/>
      <c r="H70" s="40"/>
    </row>
    <row r="71" spans="7:8" s="35" customFormat="1" ht="18" customHeight="1">
      <c r="G71" s="40"/>
      <c r="H71" s="40"/>
    </row>
    <row r="72" spans="7:8" s="35" customFormat="1" ht="18" customHeight="1">
      <c r="G72" s="40"/>
      <c r="H72" s="40"/>
    </row>
    <row r="73" spans="7:8" s="35" customFormat="1" ht="18" customHeight="1">
      <c r="G73" s="40"/>
      <c r="H73" s="40"/>
    </row>
    <row r="74" spans="7:8" s="35" customFormat="1" ht="18" customHeight="1">
      <c r="G74" s="40"/>
      <c r="H74" s="40"/>
    </row>
    <row r="75" spans="7:8" s="35" customFormat="1" ht="18" customHeight="1">
      <c r="G75" s="40"/>
      <c r="H75" s="40"/>
    </row>
  </sheetData>
  <mergeCells count="7">
    <mergeCell ref="A60:H60"/>
    <mergeCell ref="A61:H61"/>
    <mergeCell ref="A5:H5"/>
    <mergeCell ref="A1:H1"/>
    <mergeCell ref="A2:H2"/>
    <mergeCell ref="A3:H3"/>
    <mergeCell ref="A4:H4"/>
  </mergeCells>
  <phoneticPr fontId="9" type="noConversion"/>
  <pageMargins left="0.39370078740157483" right="0" top="0" bottom="0" header="0" footer="0"/>
  <pageSetup paperSize="9" scale="94" orientation="portrait" horizontalDpi="300" r:id="rId1"/>
  <headerFooter alignWithMargins="0">
    <oddFooter>&amp;R&amp;8&amp;D &amp;T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K90"/>
  <sheetViews>
    <sheetView topLeftCell="A4" zoomScaleNormal="100" workbookViewId="0">
      <selection activeCell="E44" sqref="E44"/>
    </sheetView>
  </sheetViews>
  <sheetFormatPr baseColWidth="10" defaultColWidth="11.44140625" defaultRowHeight="18" customHeight="1"/>
  <cols>
    <col min="1" max="1" width="13.6640625" style="33" customWidth="1"/>
    <col min="2" max="2" width="10.88671875" style="33" customWidth="1"/>
    <col min="3" max="3" width="7.5546875" style="114" customWidth="1"/>
    <col min="4" max="4" width="3.6640625" style="114" customWidth="1"/>
    <col min="5" max="5" width="45.88671875" style="33" customWidth="1"/>
    <col min="6" max="6" width="20.88671875" style="33" customWidth="1"/>
    <col min="7" max="7" width="20.33203125" style="40" bestFit="1" customWidth="1"/>
    <col min="8" max="8" width="2.5546875" style="40" customWidth="1"/>
    <col min="9" max="9" width="11.44140625" style="33"/>
    <col min="10" max="10" width="5.33203125" style="33" customWidth="1"/>
    <col min="11" max="16384" width="11.44140625" style="33"/>
  </cols>
  <sheetData>
    <row r="1" spans="1:11" ht="20.25" customHeight="1">
      <c r="A1" s="507" t="s">
        <v>0</v>
      </c>
      <c r="B1" s="507"/>
      <c r="C1" s="507"/>
      <c r="D1" s="507"/>
      <c r="E1" s="507"/>
      <c r="F1" s="507"/>
      <c r="G1" s="507"/>
      <c r="H1" s="85"/>
    </row>
    <row r="2" spans="1:11" ht="12.75" customHeight="1">
      <c r="A2" s="508" t="s">
        <v>1</v>
      </c>
      <c r="B2" s="508"/>
      <c r="C2" s="508"/>
      <c r="D2" s="508"/>
      <c r="E2" s="508"/>
      <c r="F2" s="508"/>
      <c r="G2" s="508"/>
      <c r="H2" s="86"/>
    </row>
    <row r="3" spans="1:11" ht="25.5" customHeight="1">
      <c r="A3" s="509" t="s">
        <v>2</v>
      </c>
      <c r="B3" s="509"/>
      <c r="C3" s="509"/>
      <c r="D3" s="509"/>
      <c r="E3" s="509"/>
      <c r="F3" s="509"/>
      <c r="G3" s="509"/>
      <c r="H3" s="87"/>
    </row>
    <row r="4" spans="1:11" ht="12" customHeight="1">
      <c r="A4" s="511" t="s">
        <v>3</v>
      </c>
      <c r="B4" s="511"/>
      <c r="C4" s="511"/>
      <c r="D4" s="511"/>
      <c r="E4" s="511"/>
      <c r="F4" s="511"/>
      <c r="G4" s="511"/>
      <c r="H4" s="88"/>
    </row>
    <row r="5" spans="1:11" ht="17.25" customHeight="1">
      <c r="A5" s="510" t="s">
        <v>190</v>
      </c>
      <c r="B5" s="510"/>
      <c r="C5" s="510"/>
      <c r="D5" s="510"/>
      <c r="E5" s="510"/>
      <c r="F5" s="510"/>
      <c r="G5" s="510"/>
      <c r="H5" s="89"/>
    </row>
    <row r="6" spans="1:11" s="34" customFormat="1" ht="18" customHeight="1">
      <c r="A6" s="3" t="s">
        <v>148</v>
      </c>
      <c r="B6" s="3" t="s">
        <v>4</v>
      </c>
      <c r="C6" s="101" t="s">
        <v>149</v>
      </c>
      <c r="D6" s="101"/>
      <c r="E6" s="3" t="s">
        <v>5</v>
      </c>
      <c r="F6" s="3" t="s">
        <v>6</v>
      </c>
      <c r="G6" s="4" t="s">
        <v>259</v>
      </c>
      <c r="H6" s="95"/>
      <c r="I6" s="91" t="s">
        <v>208</v>
      </c>
      <c r="J6" s="70" t="s">
        <v>209</v>
      </c>
      <c r="K6" s="70" t="s">
        <v>207</v>
      </c>
    </row>
    <row r="7" spans="1:11" s="35" customFormat="1" ht="14.1" customHeight="1">
      <c r="A7" s="48" t="s">
        <v>143</v>
      </c>
      <c r="B7" s="49">
        <v>41285</v>
      </c>
      <c r="C7" s="102">
        <v>0.79166666666666663</v>
      </c>
      <c r="D7" s="103" t="s">
        <v>9</v>
      </c>
      <c r="E7" s="51" t="s">
        <v>14</v>
      </c>
      <c r="F7" s="51" t="s">
        <v>56</v>
      </c>
      <c r="G7" s="52"/>
      <c r="H7" s="96"/>
      <c r="I7" s="92"/>
      <c r="J7" s="71"/>
      <c r="K7" s="71">
        <f>SUM(K8:K73)</f>
        <v>2055</v>
      </c>
    </row>
    <row r="8" spans="1:11" s="35" customFormat="1" ht="14.1" customHeight="1">
      <c r="A8" s="53" t="s">
        <v>146</v>
      </c>
      <c r="B8" s="54">
        <v>41288</v>
      </c>
      <c r="C8" s="104">
        <v>0.33333333333333331</v>
      </c>
      <c r="D8" s="105" t="s">
        <v>9</v>
      </c>
      <c r="E8" s="41" t="s">
        <v>221</v>
      </c>
      <c r="F8" s="41" t="s">
        <v>159</v>
      </c>
      <c r="G8" s="56" t="s">
        <v>223</v>
      </c>
      <c r="H8" s="97"/>
      <c r="I8" s="92">
        <v>0</v>
      </c>
      <c r="J8" s="71">
        <v>40</v>
      </c>
      <c r="K8" s="71">
        <f t="shared" ref="K8:K40" si="0">SUM(I8*J8)</f>
        <v>0</v>
      </c>
    </row>
    <row r="9" spans="1:11" s="35" customFormat="1" ht="14.1" customHeight="1">
      <c r="A9" s="53" t="s">
        <v>175</v>
      </c>
      <c r="B9" s="54">
        <v>41293</v>
      </c>
      <c r="C9" s="104">
        <v>0.33333333333333331</v>
      </c>
      <c r="D9" s="105" t="s">
        <v>9</v>
      </c>
      <c r="E9" s="41" t="s">
        <v>41</v>
      </c>
      <c r="F9" s="41" t="s">
        <v>58</v>
      </c>
      <c r="G9" s="56" t="s">
        <v>218</v>
      </c>
      <c r="H9" s="97"/>
      <c r="I9" s="92">
        <v>1</v>
      </c>
      <c r="J9" s="71">
        <v>56</v>
      </c>
      <c r="K9" s="71">
        <f t="shared" si="0"/>
        <v>56</v>
      </c>
    </row>
    <row r="10" spans="1:11" s="35" customFormat="1" ht="14.1" customHeight="1">
      <c r="A10" s="48" t="s">
        <v>143</v>
      </c>
      <c r="B10" s="49">
        <v>41299</v>
      </c>
      <c r="C10" s="102">
        <v>0.8125</v>
      </c>
      <c r="D10" s="103" t="s">
        <v>9</v>
      </c>
      <c r="E10" s="51" t="s">
        <v>234</v>
      </c>
      <c r="F10" s="51" t="s">
        <v>56</v>
      </c>
      <c r="G10" s="52" t="s">
        <v>235</v>
      </c>
      <c r="H10" s="96"/>
      <c r="I10" s="92">
        <v>25</v>
      </c>
      <c r="J10" s="71">
        <v>2</v>
      </c>
      <c r="K10" s="71">
        <f t="shared" si="0"/>
        <v>50</v>
      </c>
    </row>
    <row r="11" spans="1:11" s="35" customFormat="1" ht="14.1" customHeight="1">
      <c r="A11" s="48" t="s">
        <v>144</v>
      </c>
      <c r="B11" s="49">
        <v>41307</v>
      </c>
      <c r="C11" s="102"/>
      <c r="D11" s="103" t="s">
        <v>9</v>
      </c>
      <c r="E11" s="51" t="s">
        <v>236</v>
      </c>
      <c r="F11" s="51" t="s">
        <v>59</v>
      </c>
      <c r="G11" s="52" t="s">
        <v>237</v>
      </c>
      <c r="H11" s="96"/>
      <c r="I11" s="92">
        <v>15</v>
      </c>
      <c r="J11" s="71">
        <v>4</v>
      </c>
      <c r="K11" s="71">
        <f t="shared" si="0"/>
        <v>60</v>
      </c>
    </row>
    <row r="12" spans="1:11" s="35" customFormat="1" ht="14.1" customHeight="1">
      <c r="A12" s="53" t="s">
        <v>146</v>
      </c>
      <c r="B12" s="54">
        <v>41312</v>
      </c>
      <c r="C12" s="104">
        <v>0.33333333333333331</v>
      </c>
      <c r="D12" s="105" t="s">
        <v>9</v>
      </c>
      <c r="E12" s="41" t="s">
        <v>161</v>
      </c>
      <c r="F12" s="41" t="s">
        <v>193</v>
      </c>
      <c r="G12" s="56" t="s">
        <v>220</v>
      </c>
      <c r="H12" s="97"/>
      <c r="I12" s="92">
        <v>1</v>
      </c>
      <c r="J12" s="71">
        <v>16</v>
      </c>
      <c r="K12" s="71">
        <f t="shared" si="0"/>
        <v>16</v>
      </c>
    </row>
    <row r="13" spans="1:11" s="35" customFormat="1" ht="14.1" customHeight="1">
      <c r="A13" s="48" t="s">
        <v>143</v>
      </c>
      <c r="B13" s="49">
        <v>41320</v>
      </c>
      <c r="C13" s="102">
        <v>0.8125</v>
      </c>
      <c r="D13" s="103" t="s">
        <v>9</v>
      </c>
      <c r="E13" s="51" t="s">
        <v>206</v>
      </c>
      <c r="F13" s="51" t="s">
        <v>57</v>
      </c>
      <c r="G13" s="52"/>
      <c r="H13" s="96"/>
      <c r="I13" s="92">
        <v>25</v>
      </c>
      <c r="J13" s="71">
        <v>4</v>
      </c>
      <c r="K13" s="71">
        <f t="shared" si="0"/>
        <v>100</v>
      </c>
    </row>
    <row r="14" spans="1:11" s="35" customFormat="1" ht="14.1" customHeight="1">
      <c r="A14" s="48" t="s">
        <v>144</v>
      </c>
      <c r="B14" s="49">
        <v>41321</v>
      </c>
      <c r="C14" s="102">
        <v>0.41666666666666669</v>
      </c>
      <c r="D14" s="103" t="s">
        <v>9</v>
      </c>
      <c r="E14" s="51" t="s">
        <v>205</v>
      </c>
      <c r="F14" s="51" t="s">
        <v>57</v>
      </c>
      <c r="G14" s="52"/>
      <c r="H14" s="96"/>
      <c r="I14" s="92">
        <v>25</v>
      </c>
      <c r="J14" s="71">
        <v>6</v>
      </c>
      <c r="K14" s="71">
        <f t="shared" si="0"/>
        <v>150</v>
      </c>
    </row>
    <row r="15" spans="1:11" s="35" customFormat="1" ht="14.1" customHeight="1">
      <c r="A15" s="53" t="s">
        <v>147</v>
      </c>
      <c r="B15" s="54">
        <v>41325</v>
      </c>
      <c r="C15" s="104">
        <v>0.77083333333333337</v>
      </c>
      <c r="D15" s="105"/>
      <c r="E15" s="41" t="s">
        <v>212</v>
      </c>
      <c r="F15" s="41"/>
      <c r="G15" s="56"/>
      <c r="H15" s="97"/>
      <c r="I15" s="92">
        <v>2</v>
      </c>
      <c r="J15" s="71">
        <v>2</v>
      </c>
      <c r="K15" s="71">
        <f t="shared" si="0"/>
        <v>4</v>
      </c>
    </row>
    <row r="16" spans="1:11" s="35" customFormat="1" ht="14.1" customHeight="1">
      <c r="A16" s="48" t="s">
        <v>144</v>
      </c>
      <c r="B16" s="49">
        <v>41328</v>
      </c>
      <c r="C16" s="102">
        <v>0.58333333333333337</v>
      </c>
      <c r="D16" s="103" t="s">
        <v>10</v>
      </c>
      <c r="E16" s="51" t="s">
        <v>16</v>
      </c>
      <c r="F16" s="51"/>
      <c r="G16" s="52"/>
      <c r="H16" s="96"/>
      <c r="I16" s="92">
        <v>25</v>
      </c>
      <c r="J16" s="71">
        <v>2</v>
      </c>
      <c r="K16" s="71">
        <f t="shared" si="0"/>
        <v>50</v>
      </c>
    </row>
    <row r="17" spans="1:11" s="35" customFormat="1" ht="14.1" customHeight="1">
      <c r="A17" s="57"/>
      <c r="B17" s="58">
        <v>41333</v>
      </c>
      <c r="C17" s="102"/>
      <c r="D17" s="103" t="s">
        <v>10</v>
      </c>
      <c r="E17" s="51" t="s">
        <v>141</v>
      </c>
      <c r="F17" s="51"/>
      <c r="G17" s="52" t="s">
        <v>233</v>
      </c>
      <c r="H17" s="96"/>
      <c r="I17" s="92">
        <v>25</v>
      </c>
      <c r="J17" s="71">
        <v>2</v>
      </c>
      <c r="K17" s="71">
        <f t="shared" si="0"/>
        <v>50</v>
      </c>
    </row>
    <row r="18" spans="1:11" s="35" customFormat="1" ht="14.1" customHeight="1">
      <c r="A18" s="48" t="s">
        <v>143</v>
      </c>
      <c r="B18" s="49">
        <v>41334</v>
      </c>
      <c r="C18" s="102">
        <v>0.8125</v>
      </c>
      <c r="D18" s="103" t="s">
        <v>9</v>
      </c>
      <c r="E18" s="51" t="s">
        <v>238</v>
      </c>
      <c r="F18" s="51" t="s">
        <v>56</v>
      </c>
      <c r="G18" s="52" t="s">
        <v>239</v>
      </c>
      <c r="H18" s="96"/>
      <c r="I18" s="92">
        <v>25</v>
      </c>
      <c r="J18" s="71">
        <v>2</v>
      </c>
      <c r="K18" s="71">
        <f t="shared" si="0"/>
        <v>50</v>
      </c>
    </row>
    <row r="19" spans="1:11" s="35" customFormat="1" ht="14.1" customHeight="1">
      <c r="A19" s="48" t="s">
        <v>143</v>
      </c>
      <c r="B19" s="49">
        <v>41341</v>
      </c>
      <c r="C19" s="102">
        <v>0.79166666666666663</v>
      </c>
      <c r="D19" s="103" t="s">
        <v>11</v>
      </c>
      <c r="E19" s="51" t="s">
        <v>108</v>
      </c>
      <c r="F19" s="51"/>
      <c r="G19" s="52"/>
      <c r="H19" s="96"/>
      <c r="I19" s="92">
        <v>5</v>
      </c>
      <c r="J19" s="71">
        <v>0</v>
      </c>
      <c r="K19" s="71">
        <f t="shared" si="0"/>
        <v>0</v>
      </c>
    </row>
    <row r="20" spans="1:11" s="35" customFormat="1" ht="14.1" customHeight="1">
      <c r="A20" s="53" t="s">
        <v>176</v>
      </c>
      <c r="B20" s="54">
        <v>41342</v>
      </c>
      <c r="C20" s="104">
        <v>0.33333333333333331</v>
      </c>
      <c r="D20" s="105" t="s">
        <v>9</v>
      </c>
      <c r="E20" s="41" t="s">
        <v>170</v>
      </c>
      <c r="F20" s="41" t="s">
        <v>232</v>
      </c>
      <c r="G20" s="56" t="s">
        <v>218</v>
      </c>
      <c r="H20" s="97"/>
      <c r="I20" s="92">
        <v>2</v>
      </c>
      <c r="J20" s="71">
        <v>16</v>
      </c>
      <c r="K20" s="71">
        <f t="shared" si="0"/>
        <v>32</v>
      </c>
    </row>
    <row r="21" spans="1:11" s="35" customFormat="1" ht="14.1" customHeight="1">
      <c r="A21" s="48" t="s">
        <v>144</v>
      </c>
      <c r="B21" s="49">
        <v>41342</v>
      </c>
      <c r="C21" s="102"/>
      <c r="D21" s="103" t="s">
        <v>9</v>
      </c>
      <c r="E21" s="51" t="s">
        <v>19</v>
      </c>
      <c r="F21" s="51" t="s">
        <v>58</v>
      </c>
      <c r="G21" s="52"/>
      <c r="H21" s="96"/>
      <c r="I21" s="92">
        <v>18</v>
      </c>
      <c r="J21" s="71">
        <v>1</v>
      </c>
      <c r="K21" s="71">
        <f t="shared" si="0"/>
        <v>18</v>
      </c>
    </row>
    <row r="22" spans="1:11" s="2" customFormat="1" ht="14.1" customHeight="1">
      <c r="A22" s="48" t="s">
        <v>144</v>
      </c>
      <c r="B22" s="49">
        <v>41349</v>
      </c>
      <c r="C22" s="102">
        <v>0.60416666666666663</v>
      </c>
      <c r="D22" s="103" t="s">
        <v>9</v>
      </c>
      <c r="E22" s="51" t="s">
        <v>20</v>
      </c>
      <c r="F22" s="51" t="s">
        <v>195</v>
      </c>
      <c r="G22" s="52"/>
      <c r="H22" s="96"/>
      <c r="I22" s="92">
        <v>25</v>
      </c>
      <c r="J22" s="71">
        <v>0</v>
      </c>
      <c r="K22" s="71">
        <f t="shared" si="0"/>
        <v>0</v>
      </c>
    </row>
    <row r="23" spans="1:11" s="35" customFormat="1" ht="14.1" customHeight="1">
      <c r="A23" s="53" t="s">
        <v>144</v>
      </c>
      <c r="B23" s="54">
        <v>41370</v>
      </c>
      <c r="C23" s="104">
        <v>0.22916666666666666</v>
      </c>
      <c r="D23" s="105" t="s">
        <v>9</v>
      </c>
      <c r="E23" s="41" t="s">
        <v>228</v>
      </c>
      <c r="F23" s="41" t="s">
        <v>229</v>
      </c>
      <c r="G23" s="56" t="s">
        <v>121</v>
      </c>
      <c r="H23" s="97"/>
      <c r="I23" s="92">
        <v>2</v>
      </c>
      <c r="J23" s="71">
        <v>4</v>
      </c>
      <c r="K23" s="71">
        <f t="shared" si="0"/>
        <v>8</v>
      </c>
    </row>
    <row r="24" spans="1:11" s="35" customFormat="1" ht="14.1" customHeight="1">
      <c r="A24" s="53" t="s">
        <v>215</v>
      </c>
      <c r="B24" s="54">
        <v>41370</v>
      </c>
      <c r="C24" s="104">
        <v>0.33333333333333331</v>
      </c>
      <c r="D24" s="105" t="s">
        <v>9</v>
      </c>
      <c r="E24" s="41" t="s">
        <v>216</v>
      </c>
      <c r="F24" s="41" t="s">
        <v>62</v>
      </c>
      <c r="G24" s="56" t="s">
        <v>100</v>
      </c>
      <c r="H24" s="97"/>
      <c r="I24" s="92">
        <v>2</v>
      </c>
      <c r="J24" s="71">
        <v>16</v>
      </c>
      <c r="K24" s="71">
        <f t="shared" si="0"/>
        <v>32</v>
      </c>
    </row>
    <row r="25" spans="1:11" s="2" customFormat="1" ht="14.1" customHeight="1">
      <c r="A25" s="48" t="s">
        <v>144</v>
      </c>
      <c r="B25" s="49">
        <v>41370</v>
      </c>
      <c r="C25" s="102">
        <v>0.58333333333333337</v>
      </c>
      <c r="D25" s="103" t="s">
        <v>9</v>
      </c>
      <c r="E25" s="51" t="s">
        <v>197</v>
      </c>
      <c r="F25" s="51" t="s">
        <v>57</v>
      </c>
      <c r="G25" s="52" t="s">
        <v>101</v>
      </c>
      <c r="H25" s="96"/>
      <c r="I25" s="92">
        <v>25</v>
      </c>
      <c r="J25" s="71">
        <v>0</v>
      </c>
      <c r="K25" s="71">
        <f t="shared" si="0"/>
        <v>0</v>
      </c>
    </row>
    <row r="26" spans="1:11" s="35" customFormat="1" ht="14.1" customHeight="1">
      <c r="A26" s="53" t="s">
        <v>191</v>
      </c>
      <c r="B26" s="54">
        <v>41376</v>
      </c>
      <c r="C26" s="104">
        <v>0.33333333333333331</v>
      </c>
      <c r="D26" s="105" t="s">
        <v>9</v>
      </c>
      <c r="E26" s="41" t="s">
        <v>192</v>
      </c>
      <c r="F26" s="41" t="s">
        <v>193</v>
      </c>
      <c r="G26" s="56" t="s">
        <v>194</v>
      </c>
      <c r="H26" s="97"/>
      <c r="I26" s="92">
        <v>3</v>
      </c>
      <c r="J26" s="71">
        <v>24</v>
      </c>
      <c r="K26" s="71">
        <f t="shared" si="0"/>
        <v>72</v>
      </c>
    </row>
    <row r="27" spans="1:11" s="35" customFormat="1" ht="14.1" customHeight="1">
      <c r="A27" s="48" t="s">
        <v>143</v>
      </c>
      <c r="B27" s="49">
        <v>41376</v>
      </c>
      <c r="C27" s="102">
        <v>0.8125</v>
      </c>
      <c r="D27" s="103" t="s">
        <v>9</v>
      </c>
      <c r="E27" s="51" t="s">
        <v>240</v>
      </c>
      <c r="F27" s="51" t="s">
        <v>56</v>
      </c>
      <c r="G27" s="52" t="s">
        <v>241</v>
      </c>
      <c r="H27" s="96"/>
      <c r="I27" s="92">
        <v>25</v>
      </c>
      <c r="J27" s="71">
        <v>2</v>
      </c>
      <c r="K27" s="71">
        <f t="shared" si="0"/>
        <v>50</v>
      </c>
    </row>
    <row r="28" spans="1:11" s="35" customFormat="1" ht="14.1" customHeight="1">
      <c r="A28" s="53" t="s">
        <v>144</v>
      </c>
      <c r="B28" s="54">
        <v>41377</v>
      </c>
      <c r="C28" s="104">
        <v>0.54166666666666663</v>
      </c>
      <c r="D28" s="105" t="s">
        <v>9</v>
      </c>
      <c r="E28" s="41" t="s">
        <v>165</v>
      </c>
      <c r="F28" s="41" t="s">
        <v>157</v>
      </c>
      <c r="G28" s="56"/>
      <c r="H28" s="97"/>
      <c r="I28" s="92">
        <v>0</v>
      </c>
      <c r="J28" s="71">
        <v>4</v>
      </c>
      <c r="K28" s="71">
        <f t="shared" si="0"/>
        <v>0</v>
      </c>
    </row>
    <row r="29" spans="1:11" s="35" customFormat="1" ht="14.1" customHeight="1">
      <c r="A29" s="48" t="s">
        <v>144</v>
      </c>
      <c r="B29" s="49">
        <v>41384</v>
      </c>
      <c r="C29" s="102">
        <v>0.60416666666666663</v>
      </c>
      <c r="D29" s="103" t="s">
        <v>9</v>
      </c>
      <c r="E29" s="51" t="s">
        <v>196</v>
      </c>
      <c r="F29" s="51" t="s">
        <v>57</v>
      </c>
      <c r="G29" s="52" t="s">
        <v>203</v>
      </c>
      <c r="H29" s="96"/>
      <c r="I29" s="92">
        <v>25</v>
      </c>
      <c r="J29" s="71">
        <v>3</v>
      </c>
      <c r="K29" s="71">
        <f t="shared" si="0"/>
        <v>75</v>
      </c>
    </row>
    <row r="30" spans="1:11" s="35" customFormat="1" ht="14.1" customHeight="1">
      <c r="A30" s="53" t="s">
        <v>144</v>
      </c>
      <c r="B30" s="54">
        <v>41391</v>
      </c>
      <c r="C30" s="104">
        <v>0.375</v>
      </c>
      <c r="D30" s="105" t="s">
        <v>9</v>
      </c>
      <c r="E30" s="41" t="s">
        <v>211</v>
      </c>
      <c r="F30" s="41" t="s">
        <v>59</v>
      </c>
      <c r="G30" s="56" t="s">
        <v>256</v>
      </c>
      <c r="H30" s="97"/>
      <c r="I30" s="92">
        <v>14</v>
      </c>
      <c r="J30" s="71">
        <v>2</v>
      </c>
      <c r="K30" s="71">
        <f t="shared" si="0"/>
        <v>28</v>
      </c>
    </row>
    <row r="31" spans="1:11" s="35" customFormat="1" ht="14.1" customHeight="1">
      <c r="A31" s="48" t="s">
        <v>145</v>
      </c>
      <c r="B31" s="49">
        <v>41399</v>
      </c>
      <c r="C31" s="102">
        <v>0.3125</v>
      </c>
      <c r="D31" s="103" t="s">
        <v>9</v>
      </c>
      <c r="E31" s="51" t="s">
        <v>242</v>
      </c>
      <c r="F31" s="51" t="s">
        <v>57</v>
      </c>
      <c r="G31" s="52" t="s">
        <v>244</v>
      </c>
      <c r="H31" s="96"/>
      <c r="I31" s="92">
        <v>25</v>
      </c>
      <c r="J31" s="71">
        <v>2</v>
      </c>
      <c r="K31" s="71">
        <f t="shared" si="0"/>
        <v>50</v>
      </c>
    </row>
    <row r="32" spans="1:11" s="35" customFormat="1" ht="14.1" customHeight="1">
      <c r="A32" s="53" t="s">
        <v>174</v>
      </c>
      <c r="B32" s="54">
        <v>41405</v>
      </c>
      <c r="C32" s="104">
        <v>0.33333333333333331</v>
      </c>
      <c r="D32" s="105" t="s">
        <v>9</v>
      </c>
      <c r="E32" s="41" t="s">
        <v>217</v>
      </c>
      <c r="F32" s="41" t="s">
        <v>61</v>
      </c>
      <c r="G32" s="56"/>
      <c r="H32" s="97"/>
      <c r="I32" s="92">
        <v>2</v>
      </c>
      <c r="J32" s="71">
        <v>16</v>
      </c>
      <c r="K32" s="71">
        <f t="shared" si="0"/>
        <v>32</v>
      </c>
    </row>
    <row r="33" spans="1:11" s="35" customFormat="1" ht="14.1" customHeight="1">
      <c r="A33" s="53" t="s">
        <v>147</v>
      </c>
      <c r="B33" s="54">
        <v>41409</v>
      </c>
      <c r="C33" s="104">
        <v>0.77083333333333337</v>
      </c>
      <c r="D33" s="105"/>
      <c r="E33" s="41" t="s">
        <v>212</v>
      </c>
      <c r="F33" s="41"/>
      <c r="G33" s="56"/>
      <c r="H33" s="97"/>
      <c r="I33" s="92">
        <v>25</v>
      </c>
      <c r="J33" s="71">
        <v>2</v>
      </c>
      <c r="K33" s="71">
        <f t="shared" si="0"/>
        <v>50</v>
      </c>
    </row>
    <row r="34" spans="1:11" s="35" customFormat="1" ht="14.1" customHeight="1">
      <c r="A34" s="48" t="s">
        <v>145</v>
      </c>
      <c r="B34" s="49">
        <v>41420</v>
      </c>
      <c r="C34" s="102">
        <v>0.3125</v>
      </c>
      <c r="D34" s="103" t="s">
        <v>9</v>
      </c>
      <c r="E34" s="51" t="s">
        <v>243</v>
      </c>
      <c r="F34" s="51" t="s">
        <v>137</v>
      </c>
      <c r="G34" s="52" t="s">
        <v>80</v>
      </c>
      <c r="H34" s="96"/>
      <c r="I34" s="92">
        <v>25</v>
      </c>
      <c r="J34" s="71">
        <v>2</v>
      </c>
      <c r="K34" s="71">
        <f t="shared" si="0"/>
        <v>50</v>
      </c>
    </row>
    <row r="35" spans="1:11" s="124" customFormat="1" ht="14.1" customHeight="1">
      <c r="A35" s="115" t="s">
        <v>147</v>
      </c>
      <c r="B35" s="116">
        <v>41423</v>
      </c>
      <c r="C35" s="117">
        <v>0.79166666666666663</v>
      </c>
      <c r="D35" s="118" t="s">
        <v>13</v>
      </c>
      <c r="E35" s="119" t="s">
        <v>261</v>
      </c>
      <c r="F35" s="119" t="s">
        <v>57</v>
      </c>
      <c r="G35" s="120"/>
      <c r="H35" s="121"/>
      <c r="I35" s="122"/>
      <c r="J35" s="123"/>
      <c r="K35" s="123"/>
    </row>
    <row r="36" spans="1:11" s="124" customFormat="1" ht="14.1" customHeight="1">
      <c r="A36" s="115"/>
      <c r="B36" s="69">
        <v>41426</v>
      </c>
      <c r="C36" s="117"/>
      <c r="D36" s="118" t="s">
        <v>166</v>
      </c>
      <c r="E36" s="119" t="s">
        <v>32</v>
      </c>
      <c r="F36" s="119"/>
      <c r="G36" s="120"/>
      <c r="H36" s="121"/>
      <c r="I36" s="122">
        <v>2</v>
      </c>
      <c r="J36" s="123">
        <v>1</v>
      </c>
      <c r="K36" s="123">
        <f t="shared" si="0"/>
        <v>2</v>
      </c>
    </row>
    <row r="37" spans="1:11" s="35" customFormat="1" ht="14.1" customHeight="1">
      <c r="A37" s="48" t="s">
        <v>145</v>
      </c>
      <c r="B37" s="49">
        <v>41434</v>
      </c>
      <c r="C37" s="102">
        <v>0.3125</v>
      </c>
      <c r="D37" s="103" t="s">
        <v>9</v>
      </c>
      <c r="E37" s="51" t="s">
        <v>246</v>
      </c>
      <c r="F37" s="51" t="s">
        <v>245</v>
      </c>
      <c r="G37" s="52" t="s">
        <v>89</v>
      </c>
      <c r="H37" s="96"/>
      <c r="I37" s="92">
        <v>25</v>
      </c>
      <c r="J37" s="71">
        <v>2</v>
      </c>
      <c r="K37" s="71">
        <f t="shared" si="0"/>
        <v>50</v>
      </c>
    </row>
    <row r="38" spans="1:11" s="35" customFormat="1" ht="14.1" customHeight="1">
      <c r="A38" s="53" t="s">
        <v>145</v>
      </c>
      <c r="B38" s="54">
        <v>41440</v>
      </c>
      <c r="C38" s="104">
        <v>0.27083333333333298</v>
      </c>
      <c r="D38" s="105" t="s">
        <v>9</v>
      </c>
      <c r="E38" s="41" t="s">
        <v>228</v>
      </c>
      <c r="F38" s="41" t="s">
        <v>229</v>
      </c>
      <c r="G38" s="56" t="s">
        <v>257</v>
      </c>
      <c r="H38" s="97"/>
      <c r="I38" s="92">
        <v>6</v>
      </c>
      <c r="J38" s="71">
        <v>4</v>
      </c>
      <c r="K38" s="71">
        <f t="shared" si="0"/>
        <v>24</v>
      </c>
    </row>
    <row r="39" spans="1:11" s="35" customFormat="1" ht="14.1" customHeight="1">
      <c r="A39" s="53" t="s">
        <v>174</v>
      </c>
      <c r="B39" s="54">
        <v>41440</v>
      </c>
      <c r="C39" s="104">
        <v>0.33333333333333331</v>
      </c>
      <c r="D39" s="105" t="s">
        <v>9</v>
      </c>
      <c r="E39" s="41" t="s">
        <v>30</v>
      </c>
      <c r="F39" s="41" t="s">
        <v>231</v>
      </c>
      <c r="G39" s="56" t="s">
        <v>220</v>
      </c>
      <c r="H39" s="97"/>
      <c r="I39" s="92">
        <v>1</v>
      </c>
      <c r="J39" s="71">
        <v>56</v>
      </c>
      <c r="K39" s="71">
        <f t="shared" si="0"/>
        <v>56</v>
      </c>
    </row>
    <row r="40" spans="1:11" s="35" customFormat="1" ht="14.1" customHeight="1">
      <c r="A40" s="53" t="s">
        <v>215</v>
      </c>
      <c r="B40" s="54">
        <v>41440</v>
      </c>
      <c r="C40" s="104">
        <v>0.33333333333333331</v>
      </c>
      <c r="D40" s="105" t="s">
        <v>9</v>
      </c>
      <c r="E40" s="41" t="s">
        <v>216</v>
      </c>
      <c r="F40" s="41" t="s">
        <v>214</v>
      </c>
      <c r="G40" s="56" t="s">
        <v>255</v>
      </c>
      <c r="H40" s="97"/>
      <c r="I40" s="92">
        <v>2</v>
      </c>
      <c r="J40" s="71">
        <v>16</v>
      </c>
      <c r="K40" s="71">
        <f t="shared" si="0"/>
        <v>32</v>
      </c>
    </row>
    <row r="41" spans="1:11" s="2" customFormat="1" ht="14.1" customHeight="1">
      <c r="A41" s="48" t="s">
        <v>144</v>
      </c>
      <c r="B41" s="49">
        <v>41447</v>
      </c>
      <c r="C41" s="102">
        <v>0.70833333333333337</v>
      </c>
      <c r="D41" s="103" t="s">
        <v>13</v>
      </c>
      <c r="E41" s="51" t="s">
        <v>36</v>
      </c>
      <c r="F41" s="51" t="s">
        <v>57</v>
      </c>
      <c r="G41" s="52"/>
      <c r="H41" s="96"/>
      <c r="I41" s="92">
        <v>25</v>
      </c>
      <c r="J41" s="71">
        <v>2</v>
      </c>
      <c r="K41" s="71">
        <f t="shared" ref="K41:K72" si="1">SUM(I41*J41)</f>
        <v>50</v>
      </c>
    </row>
    <row r="42" spans="1:11" s="35" customFormat="1" ht="14.1" customHeight="1">
      <c r="A42" s="48" t="s">
        <v>145</v>
      </c>
      <c r="B42" s="49">
        <v>41448</v>
      </c>
      <c r="C42" s="102">
        <v>0.4375</v>
      </c>
      <c r="D42" s="103" t="s">
        <v>9</v>
      </c>
      <c r="E42" s="51" t="s">
        <v>136</v>
      </c>
      <c r="F42" s="51" t="s">
        <v>57</v>
      </c>
      <c r="G42" s="52"/>
      <c r="H42" s="96"/>
      <c r="I42" s="92">
        <v>25</v>
      </c>
      <c r="J42" s="71">
        <v>2</v>
      </c>
      <c r="K42" s="71">
        <f t="shared" si="1"/>
        <v>50</v>
      </c>
    </row>
    <row r="43" spans="1:11" s="35" customFormat="1" ht="14.1" customHeight="1">
      <c r="A43" s="53"/>
      <c r="B43" s="58">
        <v>41456</v>
      </c>
      <c r="C43" s="104"/>
      <c r="D43" s="105" t="s">
        <v>166</v>
      </c>
      <c r="E43" s="41" t="s">
        <v>156</v>
      </c>
      <c r="F43" s="41"/>
      <c r="G43" s="56"/>
      <c r="H43" s="97"/>
      <c r="I43" s="92">
        <v>0</v>
      </c>
      <c r="J43" s="71">
        <v>12</v>
      </c>
      <c r="K43" s="71">
        <f t="shared" si="1"/>
        <v>0</v>
      </c>
    </row>
    <row r="44" spans="1:11" s="35" customFormat="1" ht="14.1" customHeight="1">
      <c r="A44" s="53" t="s">
        <v>146</v>
      </c>
      <c r="B44" s="54">
        <v>41461</v>
      </c>
      <c r="C44" s="104">
        <v>0.3125</v>
      </c>
      <c r="D44" s="105" t="s">
        <v>9</v>
      </c>
      <c r="E44" s="41" t="s">
        <v>228</v>
      </c>
      <c r="F44" s="41" t="s">
        <v>229</v>
      </c>
      <c r="G44" s="56" t="s">
        <v>258</v>
      </c>
      <c r="H44" s="97"/>
      <c r="I44" s="92">
        <v>6</v>
      </c>
      <c r="J44" s="71">
        <v>8</v>
      </c>
      <c r="K44" s="71">
        <f t="shared" si="1"/>
        <v>48</v>
      </c>
    </row>
    <row r="45" spans="1:11" s="35" customFormat="1" ht="13.5" customHeight="1">
      <c r="A45" s="48" t="s">
        <v>145</v>
      </c>
      <c r="B45" s="49">
        <v>41462</v>
      </c>
      <c r="C45" s="102">
        <v>0.3125</v>
      </c>
      <c r="D45" s="103" t="s">
        <v>9</v>
      </c>
      <c r="E45" s="51" t="s">
        <v>250</v>
      </c>
      <c r="F45" s="51" t="s">
        <v>247</v>
      </c>
      <c r="G45" s="52" t="s">
        <v>121</v>
      </c>
      <c r="H45" s="96"/>
      <c r="I45" s="92">
        <v>25</v>
      </c>
      <c r="J45" s="71">
        <v>2</v>
      </c>
      <c r="K45" s="71">
        <f t="shared" si="1"/>
        <v>50</v>
      </c>
    </row>
    <row r="46" spans="1:11" s="35" customFormat="1" ht="14.1" customHeight="1">
      <c r="A46" s="48" t="s">
        <v>146</v>
      </c>
      <c r="B46" s="49">
        <v>41484</v>
      </c>
      <c r="C46" s="102">
        <v>0.8125</v>
      </c>
      <c r="D46" s="103" t="s">
        <v>9</v>
      </c>
      <c r="E46" s="51" t="s">
        <v>248</v>
      </c>
      <c r="F46" s="51" t="s">
        <v>249</v>
      </c>
      <c r="G46" s="52" t="s">
        <v>80</v>
      </c>
      <c r="H46" s="96"/>
      <c r="I46" s="92">
        <v>25</v>
      </c>
      <c r="J46" s="71">
        <v>2</v>
      </c>
      <c r="K46" s="71">
        <f t="shared" si="1"/>
        <v>50</v>
      </c>
    </row>
    <row r="47" spans="1:11" s="35" customFormat="1" ht="14.1" customHeight="1">
      <c r="A47" s="53" t="s">
        <v>146</v>
      </c>
      <c r="B47" s="54">
        <v>41492</v>
      </c>
      <c r="C47" s="104">
        <v>0.33333333333333331</v>
      </c>
      <c r="D47" s="105" t="s">
        <v>9</v>
      </c>
      <c r="E47" s="41" t="s">
        <v>213</v>
      </c>
      <c r="F47" s="41" t="s">
        <v>159</v>
      </c>
      <c r="G47" s="56" t="s">
        <v>260</v>
      </c>
      <c r="H47" s="97"/>
      <c r="I47" s="92">
        <v>1</v>
      </c>
      <c r="J47" s="71">
        <v>40</v>
      </c>
      <c r="K47" s="71">
        <f t="shared" si="1"/>
        <v>40</v>
      </c>
    </row>
    <row r="48" spans="1:11" s="35" customFormat="1" ht="14.1" customHeight="1">
      <c r="A48" s="53" t="s">
        <v>146</v>
      </c>
      <c r="B48" s="54">
        <v>41494</v>
      </c>
      <c r="C48" s="104">
        <v>0.33333333333333331</v>
      </c>
      <c r="D48" s="105" t="s">
        <v>9</v>
      </c>
      <c r="E48" s="41" t="s">
        <v>162</v>
      </c>
      <c r="F48" s="41" t="s">
        <v>159</v>
      </c>
      <c r="G48" s="56" t="s">
        <v>219</v>
      </c>
      <c r="H48" s="97"/>
      <c r="I48" s="92">
        <v>1</v>
      </c>
      <c r="J48" s="71">
        <v>16</v>
      </c>
      <c r="K48" s="71">
        <f t="shared" si="1"/>
        <v>16</v>
      </c>
    </row>
    <row r="49" spans="1:11" s="35" customFormat="1" ht="14.1" customHeight="1">
      <c r="A49" s="53" t="s">
        <v>144</v>
      </c>
      <c r="B49" s="54">
        <v>41503</v>
      </c>
      <c r="C49" s="104">
        <v>0.33333333333333331</v>
      </c>
      <c r="D49" s="105" t="s">
        <v>11</v>
      </c>
      <c r="E49" s="41" t="s">
        <v>118</v>
      </c>
      <c r="F49" s="41"/>
      <c r="G49" s="56"/>
      <c r="H49" s="97"/>
      <c r="I49" s="92">
        <v>25</v>
      </c>
      <c r="J49" s="71">
        <v>0</v>
      </c>
      <c r="K49" s="71">
        <f t="shared" si="1"/>
        <v>0</v>
      </c>
    </row>
    <row r="50" spans="1:11" s="35" customFormat="1" ht="14.1" customHeight="1">
      <c r="A50" s="53" t="s">
        <v>174</v>
      </c>
      <c r="B50" s="54">
        <v>41503</v>
      </c>
      <c r="C50" s="104">
        <v>0.33333333333333331</v>
      </c>
      <c r="D50" s="105" t="s">
        <v>9</v>
      </c>
      <c r="E50" s="41" t="s">
        <v>217</v>
      </c>
      <c r="F50" s="41" t="s">
        <v>169</v>
      </c>
      <c r="G50" s="56" t="s">
        <v>255</v>
      </c>
      <c r="H50" s="97"/>
      <c r="I50" s="92">
        <v>2</v>
      </c>
      <c r="J50" s="71">
        <v>16</v>
      </c>
      <c r="K50" s="71">
        <f t="shared" si="1"/>
        <v>32</v>
      </c>
    </row>
    <row r="51" spans="1:11" s="35" customFormat="1" ht="14.1" customHeight="1">
      <c r="A51" s="48" t="s">
        <v>145</v>
      </c>
      <c r="B51" s="49">
        <v>41504</v>
      </c>
      <c r="C51" s="102">
        <v>0.45833333333333331</v>
      </c>
      <c r="D51" s="103" t="s">
        <v>9</v>
      </c>
      <c r="E51" s="51" t="s">
        <v>136</v>
      </c>
      <c r="F51" s="51" t="s">
        <v>198</v>
      </c>
      <c r="G51" s="52"/>
      <c r="H51" s="96"/>
      <c r="I51" s="92">
        <v>12</v>
      </c>
      <c r="J51" s="71">
        <v>1</v>
      </c>
      <c r="K51" s="71">
        <f t="shared" si="1"/>
        <v>12</v>
      </c>
    </row>
    <row r="52" spans="1:11" s="35" customFormat="1" ht="14.1" customHeight="1">
      <c r="A52" s="53" t="s">
        <v>147</v>
      </c>
      <c r="B52" s="54">
        <v>41507</v>
      </c>
      <c r="C52" s="104">
        <v>0.77083333333333337</v>
      </c>
      <c r="D52" s="105"/>
      <c r="E52" s="41" t="s">
        <v>212</v>
      </c>
      <c r="F52" s="41"/>
      <c r="G52" s="56"/>
      <c r="H52" s="97"/>
      <c r="I52" s="92"/>
      <c r="J52" s="71">
        <v>8</v>
      </c>
      <c r="K52" s="71">
        <f t="shared" si="1"/>
        <v>0</v>
      </c>
    </row>
    <row r="53" spans="1:11" s="35" customFormat="1" ht="14.1" customHeight="1">
      <c r="A53" s="48" t="s">
        <v>145</v>
      </c>
      <c r="B53" s="49">
        <v>41511</v>
      </c>
      <c r="C53" s="102">
        <v>0.3125</v>
      </c>
      <c r="D53" s="103" t="s">
        <v>9</v>
      </c>
      <c r="E53" s="51" t="s">
        <v>251</v>
      </c>
      <c r="F53" s="51" t="s">
        <v>252</v>
      </c>
      <c r="G53" s="52" t="s">
        <v>88</v>
      </c>
      <c r="H53" s="96"/>
      <c r="I53" s="92">
        <v>25</v>
      </c>
      <c r="J53" s="71">
        <v>2</v>
      </c>
      <c r="K53" s="71">
        <f t="shared" si="1"/>
        <v>50</v>
      </c>
    </row>
    <row r="54" spans="1:11" s="2" customFormat="1" ht="14.1" customHeight="1">
      <c r="A54" s="48"/>
      <c r="B54" s="66">
        <v>41517</v>
      </c>
      <c r="C54" s="102"/>
      <c r="D54" s="103" t="s">
        <v>10</v>
      </c>
      <c r="E54" s="51" t="s">
        <v>495</v>
      </c>
      <c r="F54" s="51" t="s">
        <v>199</v>
      </c>
      <c r="G54" s="52"/>
      <c r="H54" s="96"/>
      <c r="I54" s="92">
        <v>25</v>
      </c>
      <c r="J54" s="71">
        <v>2</v>
      </c>
      <c r="K54" s="71">
        <f t="shared" si="1"/>
        <v>50</v>
      </c>
    </row>
    <row r="55" spans="1:11" s="35" customFormat="1" ht="14.1" customHeight="1">
      <c r="A55" s="48" t="s">
        <v>143</v>
      </c>
      <c r="B55" s="54">
        <v>41523</v>
      </c>
      <c r="C55" s="104">
        <v>0.75</v>
      </c>
      <c r="D55" s="105" t="s">
        <v>13</v>
      </c>
      <c r="E55" s="41" t="s">
        <v>43</v>
      </c>
      <c r="F55" s="41" t="s">
        <v>59</v>
      </c>
      <c r="G55" s="56"/>
      <c r="H55" s="97"/>
      <c r="I55" s="92">
        <v>0</v>
      </c>
      <c r="J55" s="71">
        <v>0</v>
      </c>
      <c r="K55" s="71">
        <f t="shared" si="1"/>
        <v>0</v>
      </c>
    </row>
    <row r="56" spans="1:11" s="35" customFormat="1" ht="14.1" customHeight="1">
      <c r="A56" s="48" t="s">
        <v>146</v>
      </c>
      <c r="B56" s="49">
        <v>41533</v>
      </c>
      <c r="C56" s="102">
        <v>0.8125</v>
      </c>
      <c r="D56" s="103" t="s">
        <v>9</v>
      </c>
      <c r="E56" s="51" t="s">
        <v>24</v>
      </c>
      <c r="F56" s="51"/>
      <c r="G56" s="52" t="s">
        <v>233</v>
      </c>
      <c r="H56" s="96"/>
      <c r="I56" s="92">
        <v>25</v>
      </c>
      <c r="J56" s="71">
        <v>2</v>
      </c>
      <c r="K56" s="71">
        <f t="shared" si="1"/>
        <v>50</v>
      </c>
    </row>
    <row r="57" spans="1:11" s="35" customFormat="1" ht="14.1" customHeight="1">
      <c r="A57" s="53" t="s">
        <v>226</v>
      </c>
      <c r="B57" s="54">
        <v>41536</v>
      </c>
      <c r="C57" s="104"/>
      <c r="D57" s="105" t="s">
        <v>10</v>
      </c>
      <c r="E57" s="41" t="s">
        <v>227</v>
      </c>
      <c r="F57" s="41" t="s">
        <v>253</v>
      </c>
      <c r="G57" s="56" t="s">
        <v>101</v>
      </c>
      <c r="H57" s="97"/>
      <c r="I57" s="92">
        <v>31</v>
      </c>
      <c r="J57" s="71">
        <v>0</v>
      </c>
      <c r="K57" s="71">
        <f t="shared" si="1"/>
        <v>0</v>
      </c>
    </row>
    <row r="58" spans="1:11" s="35" customFormat="1" ht="14.1" customHeight="1">
      <c r="A58" s="53" t="s">
        <v>143</v>
      </c>
      <c r="B58" s="54">
        <v>41537</v>
      </c>
      <c r="C58" s="104">
        <v>0.75</v>
      </c>
      <c r="D58" s="105" t="s">
        <v>9</v>
      </c>
      <c r="E58" s="41" t="s">
        <v>200</v>
      </c>
      <c r="F58" s="41" t="s">
        <v>59</v>
      </c>
      <c r="G58" s="56"/>
      <c r="H58" s="97"/>
      <c r="I58" s="92">
        <v>0</v>
      </c>
      <c r="J58" s="71">
        <v>0</v>
      </c>
      <c r="K58" s="71">
        <f t="shared" si="1"/>
        <v>0</v>
      </c>
    </row>
    <row r="59" spans="1:11" s="35" customFormat="1" ht="14.1" customHeight="1">
      <c r="A59" s="53" t="s">
        <v>174</v>
      </c>
      <c r="B59" s="54">
        <v>41538</v>
      </c>
      <c r="C59" s="104">
        <v>0.33333333333333331</v>
      </c>
      <c r="D59" s="105" t="s">
        <v>9</v>
      </c>
      <c r="E59" s="41" t="s">
        <v>217</v>
      </c>
      <c r="F59" s="41" t="s">
        <v>230</v>
      </c>
      <c r="G59" s="56" t="s">
        <v>255</v>
      </c>
      <c r="H59" s="97"/>
      <c r="I59" s="92">
        <v>2</v>
      </c>
      <c r="J59" s="71">
        <v>16</v>
      </c>
      <c r="K59" s="71">
        <f t="shared" si="1"/>
        <v>32</v>
      </c>
    </row>
    <row r="60" spans="1:11" s="35" customFormat="1" ht="14.1" customHeight="1">
      <c r="A60" s="48" t="s">
        <v>143</v>
      </c>
      <c r="B60" s="49">
        <v>41544</v>
      </c>
      <c r="C60" s="102">
        <v>0.75</v>
      </c>
      <c r="D60" s="103" t="s">
        <v>13</v>
      </c>
      <c r="E60" s="51" t="s">
        <v>254</v>
      </c>
      <c r="F60" s="51" t="s">
        <v>74</v>
      </c>
      <c r="G60" s="52"/>
      <c r="H60" s="96"/>
      <c r="I60" s="92">
        <v>25</v>
      </c>
      <c r="J60" s="71">
        <v>2</v>
      </c>
      <c r="K60" s="71">
        <f t="shared" si="1"/>
        <v>50</v>
      </c>
    </row>
    <row r="61" spans="1:11" s="35" customFormat="1" ht="14.1" customHeight="1">
      <c r="A61" s="53" t="s">
        <v>144</v>
      </c>
      <c r="B61" s="54">
        <v>41545</v>
      </c>
      <c r="C61" s="104">
        <v>0.60416666666666663</v>
      </c>
      <c r="D61" s="105" t="s">
        <v>13</v>
      </c>
      <c r="E61" s="41" t="s">
        <v>116</v>
      </c>
      <c r="F61" s="41"/>
      <c r="G61" s="56"/>
      <c r="H61" s="97"/>
      <c r="I61" s="92">
        <v>3</v>
      </c>
      <c r="J61" s="71">
        <v>2</v>
      </c>
      <c r="K61" s="71">
        <f t="shared" si="1"/>
        <v>6</v>
      </c>
    </row>
    <row r="62" spans="1:11" s="2" customFormat="1" ht="14.1" customHeight="1">
      <c r="A62" s="48" t="s">
        <v>144</v>
      </c>
      <c r="B62" s="49">
        <v>41559</v>
      </c>
      <c r="C62" s="102">
        <v>0.5</v>
      </c>
      <c r="D62" s="103" t="s">
        <v>13</v>
      </c>
      <c r="E62" s="51" t="s">
        <v>201</v>
      </c>
      <c r="F62" s="51" t="s">
        <v>57</v>
      </c>
      <c r="G62" s="52"/>
      <c r="H62" s="96"/>
      <c r="I62" s="92">
        <v>31</v>
      </c>
      <c r="J62" s="71">
        <v>0</v>
      </c>
      <c r="K62" s="71">
        <f t="shared" si="1"/>
        <v>0</v>
      </c>
    </row>
    <row r="63" spans="1:11" s="35" customFormat="1" ht="14.1" customHeight="1">
      <c r="A63" s="48" t="s">
        <v>144</v>
      </c>
      <c r="B63" s="49">
        <v>41566</v>
      </c>
      <c r="C63" s="102">
        <v>0.54166666666666663</v>
      </c>
      <c r="D63" s="103" t="s">
        <v>9</v>
      </c>
      <c r="E63" s="51" t="s">
        <v>47</v>
      </c>
      <c r="F63" s="51" t="s">
        <v>137</v>
      </c>
      <c r="G63" s="52"/>
      <c r="H63" s="96"/>
      <c r="I63" s="92">
        <v>20</v>
      </c>
      <c r="J63" s="71">
        <v>3</v>
      </c>
      <c r="K63" s="71">
        <f t="shared" si="1"/>
        <v>60</v>
      </c>
    </row>
    <row r="64" spans="1:11" s="35" customFormat="1" ht="14.1" customHeight="1">
      <c r="A64" s="53" t="s">
        <v>144</v>
      </c>
      <c r="B64" s="54">
        <v>41573</v>
      </c>
      <c r="C64" s="104">
        <v>0.66666666666666663</v>
      </c>
      <c r="D64" s="105" t="s">
        <v>11</v>
      </c>
      <c r="E64" s="41" t="s">
        <v>119</v>
      </c>
      <c r="F64" s="41"/>
      <c r="G64" s="56"/>
      <c r="H64" s="97"/>
      <c r="I64" s="92">
        <v>15</v>
      </c>
      <c r="J64" s="71">
        <v>0</v>
      </c>
      <c r="K64" s="71">
        <f t="shared" si="1"/>
        <v>0</v>
      </c>
    </row>
    <row r="65" spans="1:11" s="35" customFormat="1" ht="14.1" customHeight="1">
      <c r="A65" s="73" t="s">
        <v>147</v>
      </c>
      <c r="B65" s="74">
        <v>41584</v>
      </c>
      <c r="C65" s="106">
        <v>0.75</v>
      </c>
      <c r="D65" s="107" t="s">
        <v>13</v>
      </c>
      <c r="E65" s="75" t="s">
        <v>212</v>
      </c>
      <c r="F65" s="75"/>
      <c r="G65" s="76"/>
      <c r="H65" s="98"/>
      <c r="I65" s="93">
        <v>2</v>
      </c>
      <c r="J65" s="77">
        <v>2</v>
      </c>
      <c r="K65" s="77">
        <f t="shared" si="1"/>
        <v>4</v>
      </c>
    </row>
    <row r="66" spans="1:11" s="2" customFormat="1" ht="14.1" customHeight="1">
      <c r="A66" s="78" t="s">
        <v>202</v>
      </c>
      <c r="B66" s="79">
        <v>41585</v>
      </c>
      <c r="C66" s="108">
        <v>0.66666666666666663</v>
      </c>
      <c r="D66" s="109" t="s">
        <v>11</v>
      </c>
      <c r="E66" s="80" t="s">
        <v>204</v>
      </c>
      <c r="F66" s="80"/>
      <c r="G66" s="81"/>
      <c r="H66" s="99"/>
      <c r="I66" s="93">
        <v>20</v>
      </c>
      <c r="J66" s="77">
        <v>2</v>
      </c>
      <c r="K66" s="77">
        <f t="shared" si="1"/>
        <v>40</v>
      </c>
    </row>
    <row r="67" spans="1:11" s="35" customFormat="1" ht="14.1" customHeight="1">
      <c r="A67" s="73" t="s">
        <v>144</v>
      </c>
      <c r="B67" s="74">
        <v>41594</v>
      </c>
      <c r="C67" s="106">
        <v>0.79166666666666663</v>
      </c>
      <c r="D67" s="107" t="s">
        <v>13</v>
      </c>
      <c r="E67" s="75" t="s">
        <v>180</v>
      </c>
      <c r="F67" s="75" t="s">
        <v>75</v>
      </c>
      <c r="G67" s="76"/>
      <c r="H67" s="98"/>
      <c r="I67" s="93">
        <v>31</v>
      </c>
      <c r="J67" s="77">
        <v>0</v>
      </c>
      <c r="K67" s="77">
        <f t="shared" si="1"/>
        <v>0</v>
      </c>
    </row>
    <row r="68" spans="1:11" s="35" customFormat="1" ht="14.1" customHeight="1">
      <c r="A68" s="48" t="s">
        <v>146</v>
      </c>
      <c r="B68" s="49">
        <v>41596</v>
      </c>
      <c r="C68" s="102">
        <v>0.77083333333333337</v>
      </c>
      <c r="D68" s="103" t="s">
        <v>9</v>
      </c>
      <c r="E68" s="51" t="s">
        <v>210</v>
      </c>
      <c r="F68" s="51"/>
      <c r="G68" s="52"/>
      <c r="H68" s="96"/>
      <c r="I68" s="92">
        <v>14</v>
      </c>
      <c r="J68" s="71">
        <v>2</v>
      </c>
      <c r="K68" s="71">
        <f t="shared" si="1"/>
        <v>28</v>
      </c>
    </row>
    <row r="69" spans="1:11" s="35" customFormat="1" ht="14.1" customHeight="1">
      <c r="A69" s="73" t="s">
        <v>146</v>
      </c>
      <c r="B69" s="74">
        <v>41603</v>
      </c>
      <c r="C69" s="106">
        <v>0.33333333333333331</v>
      </c>
      <c r="D69" s="107" t="s">
        <v>9</v>
      </c>
      <c r="E69" s="75" t="s">
        <v>160</v>
      </c>
      <c r="F69" s="75" t="s">
        <v>159</v>
      </c>
      <c r="G69" s="76" t="s">
        <v>225</v>
      </c>
      <c r="H69" s="98"/>
      <c r="I69" s="93">
        <v>1</v>
      </c>
      <c r="J69" s="77">
        <v>40</v>
      </c>
      <c r="K69" s="77">
        <f t="shared" si="1"/>
        <v>40</v>
      </c>
    </row>
    <row r="70" spans="1:11" s="35" customFormat="1" ht="14.1" customHeight="1">
      <c r="A70" s="82"/>
      <c r="B70" s="83">
        <v>41608</v>
      </c>
      <c r="C70" s="108"/>
      <c r="D70" s="109" t="s">
        <v>10</v>
      </c>
      <c r="E70" s="80" t="s">
        <v>142</v>
      </c>
      <c r="F70" s="80"/>
      <c r="G70" s="81" t="s">
        <v>80</v>
      </c>
      <c r="H70" s="99"/>
      <c r="I70" s="93">
        <v>25</v>
      </c>
      <c r="J70" s="77">
        <v>2</v>
      </c>
      <c r="K70" s="77">
        <f t="shared" si="1"/>
        <v>50</v>
      </c>
    </row>
    <row r="71" spans="1:11" s="35" customFormat="1" ht="14.1" customHeight="1">
      <c r="A71" s="73" t="s">
        <v>144</v>
      </c>
      <c r="B71" s="74">
        <v>41615</v>
      </c>
      <c r="C71" s="106">
        <v>0.6875</v>
      </c>
      <c r="D71" s="107" t="s">
        <v>13</v>
      </c>
      <c r="E71" s="75" t="s">
        <v>117</v>
      </c>
      <c r="F71" s="75"/>
      <c r="G71" s="76"/>
      <c r="H71" s="98"/>
      <c r="I71" s="93">
        <v>5</v>
      </c>
      <c r="J71" s="77">
        <v>0</v>
      </c>
      <c r="K71" s="77">
        <f t="shared" si="1"/>
        <v>0</v>
      </c>
    </row>
    <row r="72" spans="1:11" s="2" customFormat="1" ht="14.1" customHeight="1">
      <c r="A72" s="78" t="s">
        <v>143</v>
      </c>
      <c r="B72" s="79">
        <v>41656</v>
      </c>
      <c r="C72" s="108">
        <v>0.79166666666666663</v>
      </c>
      <c r="D72" s="109" t="s">
        <v>9</v>
      </c>
      <c r="E72" s="80" t="s">
        <v>14</v>
      </c>
      <c r="F72" s="80"/>
      <c r="G72" s="81"/>
      <c r="H72" s="99"/>
      <c r="I72" s="93">
        <v>31</v>
      </c>
      <c r="J72" s="77">
        <v>0</v>
      </c>
      <c r="K72" s="77">
        <f t="shared" si="1"/>
        <v>0</v>
      </c>
    </row>
    <row r="73" spans="1:11" s="35" customFormat="1" ht="14.1" customHeight="1">
      <c r="A73" s="61" t="s">
        <v>146</v>
      </c>
      <c r="B73" s="62"/>
      <c r="C73" s="110">
        <v>0.33333333333333331</v>
      </c>
      <c r="D73" s="111" t="s">
        <v>9</v>
      </c>
      <c r="E73" s="63" t="s">
        <v>222</v>
      </c>
      <c r="F73" s="63" t="s">
        <v>159</v>
      </c>
      <c r="G73" s="64" t="s">
        <v>224</v>
      </c>
      <c r="H73" s="100"/>
      <c r="I73" s="94">
        <v>0</v>
      </c>
      <c r="J73" s="72">
        <v>40</v>
      </c>
      <c r="K73" s="72">
        <f>SUM(I73*J73)</f>
        <v>0</v>
      </c>
    </row>
    <row r="74" spans="1:11" s="35" customFormat="1" ht="3" customHeight="1">
      <c r="A74" s="36"/>
      <c r="B74" s="36"/>
      <c r="C74" s="112"/>
      <c r="D74" s="113"/>
      <c r="E74" s="38"/>
      <c r="F74" s="39"/>
      <c r="G74" s="38"/>
      <c r="H74" s="38"/>
      <c r="I74" s="70"/>
      <c r="J74" s="70"/>
      <c r="K74" s="70"/>
    </row>
    <row r="75" spans="1:11" s="35" customFormat="1" ht="9.75" customHeight="1">
      <c r="A75" s="501" t="s">
        <v>104</v>
      </c>
      <c r="B75" s="501"/>
      <c r="C75" s="501"/>
      <c r="D75" s="501"/>
      <c r="E75" s="501"/>
      <c r="F75" s="501"/>
      <c r="G75" s="501"/>
      <c r="H75" s="90"/>
    </row>
    <row r="76" spans="1:11" s="35" customFormat="1" ht="12" customHeight="1">
      <c r="A76" s="506" t="s">
        <v>188</v>
      </c>
      <c r="B76" s="506"/>
      <c r="C76" s="506"/>
      <c r="D76" s="506"/>
      <c r="E76" s="506"/>
      <c r="F76" s="506"/>
      <c r="G76" s="506"/>
      <c r="H76" s="84"/>
    </row>
    <row r="77" spans="1:11" s="35" customFormat="1" ht="18" customHeight="1">
      <c r="C77" s="86"/>
      <c r="D77" s="86"/>
      <c r="G77" s="40"/>
      <c r="H77" s="40"/>
    </row>
    <row r="78" spans="1:11" s="35" customFormat="1" ht="18" customHeight="1">
      <c r="C78" s="86"/>
      <c r="D78" s="86"/>
      <c r="G78" s="40"/>
      <c r="H78" s="40"/>
    </row>
    <row r="79" spans="1:11" s="35" customFormat="1" ht="18" customHeight="1">
      <c r="C79" s="86"/>
      <c r="D79" s="86"/>
      <c r="G79" s="40"/>
      <c r="H79" s="40"/>
    </row>
    <row r="80" spans="1:11" s="35" customFormat="1" ht="18" customHeight="1">
      <c r="C80" s="86"/>
      <c r="D80" s="86"/>
      <c r="G80" s="40"/>
      <c r="H80" s="40"/>
    </row>
    <row r="81" spans="3:8" s="35" customFormat="1" ht="18" customHeight="1">
      <c r="C81" s="86"/>
      <c r="D81" s="86"/>
      <c r="G81" s="40"/>
      <c r="H81" s="40"/>
    </row>
    <row r="82" spans="3:8" s="35" customFormat="1" ht="18" customHeight="1">
      <c r="C82" s="86"/>
      <c r="D82" s="86"/>
      <c r="G82" s="40"/>
      <c r="H82" s="40"/>
    </row>
    <row r="83" spans="3:8" s="35" customFormat="1" ht="18" customHeight="1">
      <c r="C83" s="86"/>
      <c r="D83" s="86"/>
      <c r="G83" s="40"/>
      <c r="H83" s="40"/>
    </row>
    <row r="84" spans="3:8" s="35" customFormat="1" ht="18" customHeight="1">
      <c r="C84" s="86"/>
      <c r="D84" s="86"/>
      <c r="G84" s="40"/>
      <c r="H84" s="40"/>
    </row>
    <row r="85" spans="3:8" s="35" customFormat="1" ht="18" customHeight="1">
      <c r="C85" s="86"/>
      <c r="D85" s="86"/>
      <c r="G85" s="40"/>
      <c r="H85" s="40"/>
    </row>
    <row r="86" spans="3:8" s="35" customFormat="1" ht="18" customHeight="1">
      <c r="C86" s="86"/>
      <c r="D86" s="86"/>
      <c r="G86" s="40"/>
      <c r="H86" s="40"/>
    </row>
    <row r="87" spans="3:8" s="35" customFormat="1" ht="18" customHeight="1">
      <c r="C87" s="86"/>
      <c r="D87" s="86"/>
      <c r="G87" s="40"/>
      <c r="H87" s="40"/>
    </row>
    <row r="88" spans="3:8" s="35" customFormat="1" ht="18" customHeight="1">
      <c r="C88" s="86"/>
      <c r="D88" s="86"/>
      <c r="G88" s="40"/>
      <c r="H88" s="40"/>
    </row>
    <row r="89" spans="3:8" s="35" customFormat="1" ht="18" customHeight="1">
      <c r="C89" s="86"/>
      <c r="D89" s="86"/>
      <c r="G89" s="40"/>
      <c r="H89" s="40"/>
    </row>
    <row r="90" spans="3:8" s="35" customFormat="1" ht="18" customHeight="1">
      <c r="C90" s="86"/>
      <c r="D90" s="86"/>
      <c r="G90" s="40"/>
      <c r="H90" s="40"/>
    </row>
  </sheetData>
  <sortState xmlns:xlrd2="http://schemas.microsoft.com/office/spreadsheetml/2017/richdata2" ref="A7:K72">
    <sortCondition ref="B7:B72"/>
    <sortCondition ref="C7:C72"/>
  </sortState>
  <mergeCells count="7">
    <mergeCell ref="A76:G76"/>
    <mergeCell ref="A1:G1"/>
    <mergeCell ref="A2:G2"/>
    <mergeCell ref="A3:G3"/>
    <mergeCell ref="A4:G4"/>
    <mergeCell ref="A5:G5"/>
    <mergeCell ref="A75:G75"/>
  </mergeCells>
  <pageMargins left="0.23622047244094488" right="0" top="0" bottom="0" header="0" footer="0"/>
  <pageSetup paperSize="9" scale="75" orientation="portrait" r:id="rId1"/>
  <headerFooter alignWithMargins="0">
    <oddFooter>&amp;R&amp;8&amp;D &amp;T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1"/>
  <sheetViews>
    <sheetView workbookViewId="0">
      <selection activeCell="A4" sqref="A4:F4"/>
    </sheetView>
  </sheetViews>
  <sheetFormatPr baseColWidth="10" defaultRowHeight="18" customHeight="1"/>
  <cols>
    <col min="1" max="1" width="28" customWidth="1"/>
    <col min="2" max="2" width="5.88671875" customWidth="1"/>
    <col min="3" max="3" width="2.6640625" customWidth="1"/>
    <col min="4" max="4" width="35.33203125" customWidth="1"/>
    <col min="6" max="6" width="17.6640625" customWidth="1"/>
  </cols>
  <sheetData>
    <row r="1" spans="1:6" ht="15.75" customHeight="1">
      <c r="A1" s="514" t="s">
        <v>0</v>
      </c>
      <c r="B1" s="514"/>
      <c r="C1" s="514"/>
      <c r="D1" s="514"/>
      <c r="E1" s="514"/>
      <c r="F1" s="514"/>
    </row>
    <row r="2" spans="1:6" ht="12.75" customHeight="1">
      <c r="A2" s="515" t="s">
        <v>1</v>
      </c>
      <c r="B2" s="515"/>
      <c r="C2" s="515"/>
      <c r="D2" s="515"/>
      <c r="E2" s="515"/>
      <c r="F2" s="515"/>
    </row>
    <row r="3" spans="1:6" ht="19.5" customHeight="1">
      <c r="A3" s="516" t="s">
        <v>2</v>
      </c>
      <c r="B3" s="516"/>
      <c r="C3" s="516"/>
      <c r="D3" s="516"/>
      <c r="E3" s="516"/>
      <c r="F3" s="516"/>
    </row>
    <row r="4" spans="1:6" ht="12" customHeight="1">
      <c r="A4" s="517" t="s">
        <v>3</v>
      </c>
      <c r="B4" s="517"/>
      <c r="C4" s="517"/>
      <c r="D4" s="517"/>
      <c r="E4" s="517"/>
      <c r="F4" s="517"/>
    </row>
    <row r="5" spans="1:6" ht="15.75" customHeight="1">
      <c r="A5" s="510" t="s">
        <v>102</v>
      </c>
      <c r="B5" s="510"/>
      <c r="C5" s="510"/>
      <c r="D5" s="510"/>
      <c r="E5" s="510"/>
      <c r="F5" s="510"/>
    </row>
    <row r="6" spans="1:6" s="1" customFormat="1" ht="18" customHeight="1">
      <c r="A6" s="3" t="s">
        <v>4</v>
      </c>
      <c r="B6" s="3"/>
      <c r="C6" s="3"/>
      <c r="D6" s="3" t="s">
        <v>5</v>
      </c>
      <c r="E6" s="3" t="s">
        <v>6</v>
      </c>
      <c r="F6" s="4" t="s">
        <v>7</v>
      </c>
    </row>
    <row r="7" spans="1:6" s="2" customFormat="1" ht="14.1" customHeight="1">
      <c r="A7" s="5">
        <v>40557</v>
      </c>
      <c r="B7" s="6">
        <v>0.79166666666666663</v>
      </c>
      <c r="C7" s="7" t="s">
        <v>9</v>
      </c>
      <c r="D7" s="7" t="s">
        <v>14</v>
      </c>
      <c r="E7" s="8" t="s">
        <v>56</v>
      </c>
      <c r="F7" s="9"/>
    </row>
    <row r="8" spans="1:6" s="2" customFormat="1" ht="14.1" customHeight="1">
      <c r="A8" s="10">
        <v>40571</v>
      </c>
      <c r="B8" s="11">
        <v>0.8125</v>
      </c>
      <c r="C8" s="12" t="s">
        <v>9</v>
      </c>
      <c r="D8" s="12" t="s">
        <v>15</v>
      </c>
      <c r="E8" s="13" t="s">
        <v>56</v>
      </c>
      <c r="F8" s="14" t="s">
        <v>80</v>
      </c>
    </row>
    <row r="9" spans="1:6" s="2" customFormat="1" ht="14.1" customHeight="1">
      <c r="A9" s="10">
        <v>40586</v>
      </c>
      <c r="B9" s="11">
        <v>0.5625</v>
      </c>
      <c r="C9" s="12" t="s">
        <v>10</v>
      </c>
      <c r="D9" s="12" t="s">
        <v>16</v>
      </c>
      <c r="E9" s="13" t="s">
        <v>57</v>
      </c>
      <c r="F9" s="14" t="s">
        <v>81</v>
      </c>
    </row>
    <row r="10" spans="1:6" s="2" customFormat="1" ht="14.1" customHeight="1">
      <c r="A10" s="10">
        <v>40592</v>
      </c>
      <c r="B10" s="11">
        <v>0.8125</v>
      </c>
      <c r="C10" s="12" t="s">
        <v>9</v>
      </c>
      <c r="D10" s="12" t="s">
        <v>17</v>
      </c>
      <c r="E10" s="13" t="s">
        <v>56</v>
      </c>
      <c r="F10" s="14" t="s">
        <v>80</v>
      </c>
    </row>
    <row r="11" spans="1:6" s="2" customFormat="1" ht="14.1" customHeight="1">
      <c r="A11" s="10">
        <v>40613</v>
      </c>
      <c r="B11" s="11">
        <v>0.8125</v>
      </c>
      <c r="C11" s="12" t="s">
        <v>9</v>
      </c>
      <c r="D11" s="12" t="s">
        <v>18</v>
      </c>
      <c r="E11" s="13" t="s">
        <v>56</v>
      </c>
      <c r="F11" s="14" t="s">
        <v>80</v>
      </c>
    </row>
    <row r="12" spans="1:6" s="2" customFormat="1" ht="14.1" customHeight="1">
      <c r="A12" s="10">
        <v>40614</v>
      </c>
      <c r="B12" s="11">
        <v>0.54166666666666663</v>
      </c>
      <c r="C12" s="12" t="s">
        <v>9</v>
      </c>
      <c r="D12" s="12" t="s">
        <v>19</v>
      </c>
      <c r="E12" s="13" t="s">
        <v>58</v>
      </c>
      <c r="F12" s="14" t="s">
        <v>82</v>
      </c>
    </row>
    <row r="13" spans="1:6" s="2" customFormat="1" ht="14.1" customHeight="1">
      <c r="A13" s="10">
        <v>40621</v>
      </c>
      <c r="B13" s="11">
        <v>0.60416666666666663</v>
      </c>
      <c r="C13" s="12" t="s">
        <v>9</v>
      </c>
      <c r="D13" s="12" t="s">
        <v>20</v>
      </c>
      <c r="E13" s="13" t="s">
        <v>59</v>
      </c>
      <c r="F13" s="14"/>
    </row>
    <row r="14" spans="1:6" s="2" customFormat="1" ht="14.1" customHeight="1">
      <c r="A14" s="15">
        <v>40627</v>
      </c>
      <c r="B14" s="16">
        <v>0.79166666666666663</v>
      </c>
      <c r="C14" s="17" t="s">
        <v>11</v>
      </c>
      <c r="D14" s="17" t="s">
        <v>21</v>
      </c>
      <c r="E14" s="18" t="s">
        <v>60</v>
      </c>
      <c r="F14" s="19" t="s">
        <v>83</v>
      </c>
    </row>
    <row r="15" spans="1:6" s="2" customFormat="1" ht="14.1" customHeight="1">
      <c r="A15" s="15">
        <v>40628</v>
      </c>
      <c r="B15" s="16">
        <v>0.33333333333333331</v>
      </c>
      <c r="C15" s="17" t="s">
        <v>12</v>
      </c>
      <c r="D15" s="17" t="s">
        <v>22</v>
      </c>
      <c r="E15" s="18" t="s">
        <v>61</v>
      </c>
      <c r="F15" s="19"/>
    </row>
    <row r="16" spans="1:6" s="2" customFormat="1" ht="14.1" customHeight="1">
      <c r="A16" s="15">
        <v>40663</v>
      </c>
      <c r="B16" s="16">
        <v>0.33333333333333331</v>
      </c>
      <c r="C16" s="17" t="s">
        <v>12</v>
      </c>
      <c r="D16" s="17" t="s">
        <v>23</v>
      </c>
      <c r="E16" s="18"/>
      <c r="F16" s="20" t="s">
        <v>84</v>
      </c>
    </row>
    <row r="17" spans="1:6" s="2" customFormat="1" ht="14.1" customHeight="1">
      <c r="A17" s="10">
        <v>40641</v>
      </c>
      <c r="B17" s="11">
        <v>0.8125</v>
      </c>
      <c r="C17" s="12" t="s">
        <v>9</v>
      </c>
      <c r="D17" s="12" t="s">
        <v>24</v>
      </c>
      <c r="E17" s="13" t="s">
        <v>56</v>
      </c>
      <c r="F17" s="14" t="s">
        <v>81</v>
      </c>
    </row>
    <row r="18" spans="1:6" s="2" customFormat="1" ht="14.1" customHeight="1">
      <c r="A18" s="21">
        <v>40654</v>
      </c>
      <c r="B18" s="22"/>
      <c r="C18" s="12" t="s">
        <v>10</v>
      </c>
      <c r="D18" s="12" t="s">
        <v>25</v>
      </c>
      <c r="E18" s="13"/>
      <c r="F18" s="14" t="s">
        <v>80</v>
      </c>
    </row>
    <row r="19" spans="1:6" s="2" customFormat="1" ht="14.1" customHeight="1">
      <c r="A19" s="10">
        <v>40663</v>
      </c>
      <c r="B19" s="11">
        <v>0.58333333333333337</v>
      </c>
      <c r="C19" s="12" t="s">
        <v>9</v>
      </c>
      <c r="D19" s="12" t="s">
        <v>26</v>
      </c>
      <c r="E19" s="13" t="s">
        <v>57</v>
      </c>
      <c r="F19" s="14" t="s">
        <v>85</v>
      </c>
    </row>
    <row r="20" spans="1:6" s="2" customFormat="1" ht="14.1" customHeight="1">
      <c r="A20" s="15">
        <v>40670</v>
      </c>
      <c r="B20" s="16">
        <v>0.33333333333333331</v>
      </c>
      <c r="C20" s="17" t="s">
        <v>12</v>
      </c>
      <c r="D20" s="17" t="s">
        <v>27</v>
      </c>
      <c r="E20" s="18" t="s">
        <v>62</v>
      </c>
      <c r="F20" s="19" t="s">
        <v>86</v>
      </c>
    </row>
    <row r="21" spans="1:6" s="2" customFormat="1" ht="14.1" customHeight="1">
      <c r="A21" s="15">
        <v>40677</v>
      </c>
      <c r="B21" s="23"/>
      <c r="C21" s="17" t="s">
        <v>10</v>
      </c>
      <c r="D21" s="17" t="s">
        <v>28</v>
      </c>
      <c r="E21" s="18" t="s">
        <v>63</v>
      </c>
      <c r="F21" s="19"/>
    </row>
    <row r="22" spans="1:6" s="2" customFormat="1" ht="14.1" customHeight="1">
      <c r="A22" s="10">
        <v>40678</v>
      </c>
      <c r="B22" s="11">
        <v>0.3125</v>
      </c>
      <c r="C22" s="12" t="s">
        <v>9</v>
      </c>
      <c r="D22" s="12" t="s">
        <v>29</v>
      </c>
      <c r="E22" s="13" t="s">
        <v>64</v>
      </c>
      <c r="F22" s="14" t="s">
        <v>87</v>
      </c>
    </row>
    <row r="23" spans="1:6" s="2" customFormat="1" ht="14.1" customHeight="1">
      <c r="A23" s="15">
        <v>40684</v>
      </c>
      <c r="B23" s="16">
        <v>0.33333333333333331</v>
      </c>
      <c r="C23" s="17" t="s">
        <v>12</v>
      </c>
      <c r="D23" s="17" t="s">
        <v>30</v>
      </c>
      <c r="E23" s="18" t="s">
        <v>65</v>
      </c>
      <c r="F23" s="19"/>
    </row>
    <row r="24" spans="1:6" s="2" customFormat="1" ht="14.1" customHeight="1">
      <c r="A24" s="10">
        <v>40696</v>
      </c>
      <c r="B24" s="11">
        <v>0.375</v>
      </c>
      <c r="C24" s="12" t="s">
        <v>9</v>
      </c>
      <c r="D24" s="12" t="s">
        <v>31</v>
      </c>
      <c r="E24" s="13" t="s">
        <v>66</v>
      </c>
      <c r="F24" s="14" t="s">
        <v>88</v>
      </c>
    </row>
    <row r="25" spans="1:6" s="2" customFormat="1" ht="14.1" customHeight="1">
      <c r="A25" s="15">
        <v>40685</v>
      </c>
      <c r="B25" s="16">
        <v>0.41666666666666669</v>
      </c>
      <c r="C25" s="17" t="s">
        <v>10</v>
      </c>
      <c r="D25" s="17" t="s">
        <v>32</v>
      </c>
      <c r="E25" s="18"/>
      <c r="F25" s="19" t="s">
        <v>83</v>
      </c>
    </row>
    <row r="26" spans="1:6" s="2" customFormat="1" ht="14.1" customHeight="1">
      <c r="A26" s="15">
        <v>40706</v>
      </c>
      <c r="B26" s="16">
        <v>0.41666666666666669</v>
      </c>
      <c r="C26" s="17" t="s">
        <v>11</v>
      </c>
      <c r="D26" s="17" t="s">
        <v>33</v>
      </c>
      <c r="E26" s="18" t="s">
        <v>67</v>
      </c>
      <c r="F26" s="19"/>
    </row>
    <row r="27" spans="1:6" s="2" customFormat="1" ht="14.1" customHeight="1">
      <c r="A27" s="15">
        <v>40769</v>
      </c>
      <c r="B27" s="16">
        <v>0.41666666666666669</v>
      </c>
      <c r="C27" s="17" t="s">
        <v>10</v>
      </c>
      <c r="D27" s="17" t="s">
        <v>34</v>
      </c>
      <c r="E27" s="18" t="s">
        <v>68</v>
      </c>
      <c r="F27" s="19" t="s">
        <v>83</v>
      </c>
    </row>
    <row r="28" spans="1:6" s="2" customFormat="1" ht="14.1" customHeight="1">
      <c r="A28" s="10">
        <v>40713</v>
      </c>
      <c r="B28" s="11">
        <v>0.3125</v>
      </c>
      <c r="C28" s="12" t="s">
        <v>9</v>
      </c>
      <c r="D28" s="12" t="s">
        <v>35</v>
      </c>
      <c r="E28" s="13" t="s">
        <v>69</v>
      </c>
      <c r="F28" s="14" t="s">
        <v>89</v>
      </c>
    </row>
    <row r="29" spans="1:6" s="2" customFormat="1" ht="14.1" customHeight="1">
      <c r="A29" s="10">
        <v>40712</v>
      </c>
      <c r="B29" s="22"/>
      <c r="C29" s="12" t="s">
        <v>9</v>
      </c>
      <c r="D29" s="12" t="s">
        <v>19</v>
      </c>
      <c r="E29" s="13" t="s">
        <v>58</v>
      </c>
      <c r="F29" s="14" t="s">
        <v>82</v>
      </c>
    </row>
    <row r="30" spans="1:6" s="2" customFormat="1" ht="14.1" customHeight="1">
      <c r="A30" s="15">
        <v>40719</v>
      </c>
      <c r="B30" s="16">
        <v>0.70833333333333337</v>
      </c>
      <c r="C30" s="17" t="s">
        <v>13</v>
      </c>
      <c r="D30" s="17" t="s">
        <v>36</v>
      </c>
      <c r="E30" s="18" t="s">
        <v>57</v>
      </c>
      <c r="F30" s="19"/>
    </row>
    <row r="31" spans="1:6" s="2" customFormat="1" ht="14.1" customHeight="1">
      <c r="A31" s="10">
        <v>40727</v>
      </c>
      <c r="B31" s="11">
        <v>0.3125</v>
      </c>
      <c r="C31" s="12" t="s">
        <v>9</v>
      </c>
      <c r="D31" s="12" t="s">
        <v>37</v>
      </c>
      <c r="E31" s="13" t="s">
        <v>70</v>
      </c>
      <c r="F31" s="14" t="s">
        <v>90</v>
      </c>
    </row>
    <row r="32" spans="1:6" s="2" customFormat="1" ht="14.1" customHeight="1">
      <c r="A32" s="10">
        <v>40749</v>
      </c>
      <c r="B32" s="11">
        <v>0.8125</v>
      </c>
      <c r="C32" s="12" t="s">
        <v>9</v>
      </c>
      <c r="D32" s="12" t="s">
        <v>38</v>
      </c>
      <c r="E32" s="13"/>
      <c r="F32" s="14" t="s">
        <v>81</v>
      </c>
    </row>
    <row r="33" spans="1:6" s="2" customFormat="1" ht="14.1" customHeight="1">
      <c r="A33" s="10">
        <v>40754</v>
      </c>
      <c r="B33" s="22"/>
      <c r="C33" s="12" t="s">
        <v>10</v>
      </c>
      <c r="D33" s="12" t="s">
        <v>39</v>
      </c>
      <c r="E33" s="13"/>
      <c r="F33" s="14" t="s">
        <v>91</v>
      </c>
    </row>
    <row r="34" spans="1:6" s="2" customFormat="1" ht="14.1" customHeight="1">
      <c r="A34" s="10">
        <v>40762</v>
      </c>
      <c r="B34" s="11">
        <v>0.45833333333333331</v>
      </c>
      <c r="C34" s="12" t="s">
        <v>9</v>
      </c>
      <c r="D34" s="12" t="s">
        <v>40</v>
      </c>
      <c r="E34" s="13" t="s">
        <v>71</v>
      </c>
      <c r="F34" s="14"/>
    </row>
    <row r="35" spans="1:6" s="2" customFormat="1" ht="14.1" customHeight="1">
      <c r="A35" s="15">
        <v>40768</v>
      </c>
      <c r="B35" s="16">
        <v>0.33333333333333331</v>
      </c>
      <c r="C35" s="17" t="s">
        <v>12</v>
      </c>
      <c r="D35" s="17" t="s">
        <v>41</v>
      </c>
      <c r="E35" s="18" t="s">
        <v>59</v>
      </c>
      <c r="F35" s="19" t="s">
        <v>92</v>
      </c>
    </row>
    <row r="36" spans="1:6" s="2" customFormat="1" ht="14.1" customHeight="1">
      <c r="A36" s="10">
        <v>40769</v>
      </c>
      <c r="B36" s="11">
        <v>0.3125</v>
      </c>
      <c r="C36" s="12" t="s">
        <v>10</v>
      </c>
      <c r="D36" s="12" t="s">
        <v>42</v>
      </c>
      <c r="E36" s="13" t="s">
        <v>72</v>
      </c>
      <c r="F36" s="14" t="s">
        <v>93</v>
      </c>
    </row>
    <row r="37" spans="1:6" s="2" customFormat="1" ht="14.1" customHeight="1">
      <c r="A37" s="21">
        <v>40785</v>
      </c>
      <c r="B37" s="22"/>
      <c r="C37" s="12" t="s">
        <v>10</v>
      </c>
      <c r="D37" s="12" t="s">
        <v>497</v>
      </c>
      <c r="E37" s="13"/>
      <c r="F37" s="14" t="s">
        <v>94</v>
      </c>
    </row>
    <row r="38" spans="1:6" s="2" customFormat="1" ht="14.1" customHeight="1">
      <c r="A38" s="15">
        <v>40789</v>
      </c>
      <c r="B38" s="16">
        <v>0.60416666666666663</v>
      </c>
      <c r="C38" s="17" t="s">
        <v>11</v>
      </c>
      <c r="D38" s="17" t="s">
        <v>43</v>
      </c>
      <c r="E38" s="18" t="s">
        <v>59</v>
      </c>
      <c r="F38" s="19"/>
    </row>
    <row r="39" spans="1:6" s="2" customFormat="1" ht="14.1" customHeight="1">
      <c r="A39" s="10">
        <v>40790</v>
      </c>
      <c r="B39" s="11">
        <v>0.3125</v>
      </c>
      <c r="C39" s="12" t="s">
        <v>9</v>
      </c>
      <c r="D39" s="12" t="s">
        <v>44</v>
      </c>
      <c r="E39" s="13" t="s">
        <v>73</v>
      </c>
      <c r="F39" s="14" t="s">
        <v>95</v>
      </c>
    </row>
    <row r="40" spans="1:6" s="2" customFormat="1" ht="14.1" customHeight="1">
      <c r="A40" s="10">
        <v>40795</v>
      </c>
      <c r="B40" s="11">
        <v>0.75</v>
      </c>
      <c r="C40" s="12" t="s">
        <v>10</v>
      </c>
      <c r="D40" s="12" t="s">
        <v>45</v>
      </c>
      <c r="E40" s="13" t="s">
        <v>67</v>
      </c>
      <c r="F40" s="14"/>
    </row>
    <row r="41" spans="1:6" s="2" customFormat="1" ht="14.1" customHeight="1">
      <c r="A41" s="15">
        <v>40803</v>
      </c>
      <c r="B41" s="16">
        <v>0.33333333333333331</v>
      </c>
      <c r="C41" s="17" t="s">
        <v>12</v>
      </c>
      <c r="D41" s="17" t="s">
        <v>30</v>
      </c>
      <c r="E41" s="18" t="s">
        <v>65</v>
      </c>
      <c r="F41" s="19" t="s">
        <v>96</v>
      </c>
    </row>
    <row r="42" spans="1:6" s="2" customFormat="1" ht="14.1" customHeight="1">
      <c r="A42" s="15">
        <v>40817</v>
      </c>
      <c r="B42" s="16">
        <v>0.60416666666666663</v>
      </c>
      <c r="C42" s="17" t="s">
        <v>11</v>
      </c>
      <c r="D42" s="17" t="s">
        <v>46</v>
      </c>
      <c r="E42" s="18" t="s">
        <v>74</v>
      </c>
      <c r="F42" s="19"/>
    </row>
    <row r="43" spans="1:6" s="2" customFormat="1" ht="14.1" customHeight="1">
      <c r="A43" s="10">
        <v>40824</v>
      </c>
      <c r="B43" s="11">
        <v>0.58333333333333337</v>
      </c>
      <c r="C43" s="12" t="s">
        <v>9</v>
      </c>
      <c r="D43" s="12" t="s">
        <v>47</v>
      </c>
      <c r="E43" s="13" t="s">
        <v>57</v>
      </c>
      <c r="F43" s="14" t="s">
        <v>80</v>
      </c>
    </row>
    <row r="44" spans="1:6" s="2" customFormat="1" ht="14.1" customHeight="1">
      <c r="A44" s="15">
        <v>40831</v>
      </c>
      <c r="B44" s="16">
        <v>0.79166666666666663</v>
      </c>
      <c r="C44" s="17" t="s">
        <v>13</v>
      </c>
      <c r="D44" s="17" t="s">
        <v>48</v>
      </c>
      <c r="E44" s="18" t="s">
        <v>75</v>
      </c>
      <c r="F44" s="19"/>
    </row>
    <row r="45" spans="1:6" s="2" customFormat="1" ht="14.1" customHeight="1">
      <c r="A45" s="15">
        <v>40841</v>
      </c>
      <c r="B45" s="16">
        <v>0.79166666666666663</v>
      </c>
      <c r="C45" s="17" t="s">
        <v>9</v>
      </c>
      <c r="D45" s="17" t="s">
        <v>49</v>
      </c>
      <c r="E45" s="18" t="s">
        <v>56</v>
      </c>
      <c r="F45" s="19" t="s">
        <v>97</v>
      </c>
    </row>
    <row r="46" spans="1:6" s="2" customFormat="1" ht="14.1" customHeight="1">
      <c r="A46" s="21">
        <v>40846</v>
      </c>
      <c r="B46" s="22"/>
      <c r="C46" s="12" t="s">
        <v>10</v>
      </c>
      <c r="D46" s="12" t="s">
        <v>25</v>
      </c>
      <c r="E46" s="13"/>
      <c r="F46" s="14"/>
    </row>
    <row r="47" spans="1:6" s="2" customFormat="1" ht="14.1" customHeight="1">
      <c r="A47" s="15">
        <v>40856</v>
      </c>
      <c r="B47" s="16">
        <v>0.70833333333333337</v>
      </c>
      <c r="C47" s="17" t="s">
        <v>11</v>
      </c>
      <c r="D47" s="17" t="s">
        <v>50</v>
      </c>
      <c r="E47" s="18" t="s">
        <v>76</v>
      </c>
      <c r="F47" s="19"/>
    </row>
    <row r="48" spans="1:6" s="2" customFormat="1" ht="14.1" customHeight="1">
      <c r="A48" s="15">
        <v>40857</v>
      </c>
      <c r="B48" s="16">
        <v>0.75</v>
      </c>
      <c r="C48" s="17" t="s">
        <v>11</v>
      </c>
      <c r="D48" s="17" t="s">
        <v>51</v>
      </c>
      <c r="E48" s="18" t="s">
        <v>77</v>
      </c>
      <c r="F48" s="19" t="s">
        <v>98</v>
      </c>
    </row>
    <row r="49" spans="1:6" s="2" customFormat="1" ht="14.1" customHeight="1">
      <c r="A49" s="10">
        <v>40859</v>
      </c>
      <c r="B49" s="22"/>
      <c r="C49" s="12" t="s">
        <v>13</v>
      </c>
      <c r="D49" s="12" t="s">
        <v>52</v>
      </c>
      <c r="E49" s="13" t="s">
        <v>78</v>
      </c>
      <c r="F49" s="14" t="s">
        <v>99</v>
      </c>
    </row>
    <row r="50" spans="1:6" s="2" customFormat="1" ht="14.1" customHeight="1">
      <c r="A50" s="15">
        <v>40866</v>
      </c>
      <c r="B50" s="16">
        <v>0.33333333333333331</v>
      </c>
      <c r="C50" s="17" t="s">
        <v>12</v>
      </c>
      <c r="D50" s="17" t="s">
        <v>53</v>
      </c>
      <c r="E50" s="18" t="s">
        <v>60</v>
      </c>
      <c r="F50" s="19" t="s">
        <v>100</v>
      </c>
    </row>
    <row r="51" spans="1:6" s="2" customFormat="1" ht="14.1" customHeight="1">
      <c r="A51" s="10">
        <v>40873</v>
      </c>
      <c r="B51" s="11">
        <v>0.41666666666666669</v>
      </c>
      <c r="C51" s="12" t="s">
        <v>13</v>
      </c>
      <c r="D51" s="12" t="s">
        <v>54</v>
      </c>
      <c r="E51" s="13" t="s">
        <v>71</v>
      </c>
      <c r="F51" s="14" t="s">
        <v>99</v>
      </c>
    </row>
    <row r="52" spans="1:6" s="2" customFormat="1" ht="14.1" customHeight="1">
      <c r="A52" s="15">
        <v>40887</v>
      </c>
      <c r="B52" s="16">
        <v>0.6875</v>
      </c>
      <c r="C52" s="17" t="s">
        <v>13</v>
      </c>
      <c r="D52" s="17" t="s">
        <v>55</v>
      </c>
      <c r="E52" s="18" t="s">
        <v>79</v>
      </c>
      <c r="F52" s="19" t="s">
        <v>101</v>
      </c>
    </row>
    <row r="53" spans="1:6" s="2" customFormat="1" ht="14.1" customHeight="1">
      <c r="A53" s="24">
        <v>40921</v>
      </c>
      <c r="B53" s="25">
        <v>0.79166666666666663</v>
      </c>
      <c r="C53" s="26" t="s">
        <v>9</v>
      </c>
      <c r="D53" s="26" t="s">
        <v>14</v>
      </c>
      <c r="E53" s="27" t="s">
        <v>57</v>
      </c>
      <c r="F53" s="28" t="s">
        <v>101</v>
      </c>
    </row>
    <row r="54" spans="1:6" s="2" customFormat="1" ht="6" customHeight="1">
      <c r="A54" s="29"/>
      <c r="B54" s="30"/>
      <c r="C54" s="31"/>
      <c r="D54" s="31"/>
      <c r="E54" s="32"/>
      <c r="F54" s="32"/>
    </row>
    <row r="55" spans="1:6" s="2" customFormat="1" ht="9.75" customHeight="1">
      <c r="A55" s="512" t="s">
        <v>103</v>
      </c>
      <c r="B55" s="512"/>
      <c r="C55" s="512"/>
      <c r="D55" s="512"/>
      <c r="E55" s="512"/>
      <c r="F55" s="512"/>
    </row>
    <row r="56" spans="1:6" s="2" customFormat="1" ht="9.75" customHeight="1">
      <c r="A56" s="513" t="s">
        <v>104</v>
      </c>
      <c r="B56" s="513"/>
      <c r="C56" s="513"/>
      <c r="D56" s="513"/>
      <c r="E56" s="513"/>
      <c r="F56" s="513"/>
    </row>
    <row r="57" spans="1:6" s="2" customFormat="1" ht="10.5" customHeight="1">
      <c r="A57" s="512" t="s">
        <v>105</v>
      </c>
      <c r="B57" s="512"/>
      <c r="C57" s="512"/>
      <c r="D57" s="512"/>
      <c r="E57" s="512"/>
      <c r="F57" s="512"/>
    </row>
    <row r="58" spans="1:6" s="2" customFormat="1" ht="18" customHeight="1"/>
    <row r="59" spans="1:6" s="2" customFormat="1" ht="18" customHeight="1"/>
    <row r="60" spans="1:6" s="2" customFormat="1" ht="18" customHeight="1"/>
    <row r="61" spans="1:6" s="2" customFormat="1" ht="18" customHeight="1"/>
    <row r="62" spans="1:6" s="2" customFormat="1" ht="18" customHeight="1"/>
    <row r="63" spans="1:6" s="2" customFormat="1" ht="18" customHeight="1"/>
    <row r="64" spans="1:6" s="2" customFormat="1" ht="18" customHeight="1"/>
    <row r="65" s="2" customFormat="1" ht="18" customHeight="1"/>
    <row r="66" s="2" customFormat="1" ht="18" customHeight="1"/>
    <row r="67" s="2" customFormat="1" ht="18" customHeight="1"/>
    <row r="68" s="2" customFormat="1" ht="18" customHeight="1"/>
    <row r="69" s="2" customFormat="1" ht="18" customHeight="1"/>
    <row r="70" s="2" customFormat="1" ht="18" customHeight="1"/>
    <row r="71" s="2" customFormat="1" ht="18" customHeight="1"/>
  </sheetData>
  <mergeCells count="8">
    <mergeCell ref="A55:F55"/>
    <mergeCell ref="A56:F56"/>
    <mergeCell ref="A57:F57"/>
    <mergeCell ref="A5:F5"/>
    <mergeCell ref="A1:F1"/>
    <mergeCell ref="A2:F2"/>
    <mergeCell ref="A3:F3"/>
    <mergeCell ref="A4:F4"/>
  </mergeCells>
  <phoneticPr fontId="9" type="noConversion"/>
  <pageMargins left="0" right="0" top="0" bottom="0" header="0" footer="0.11811023622047245"/>
  <pageSetup paperSize="9" orientation="portrait" horizontalDpi="300" r:id="rId1"/>
  <headerFooter alignWithMargins="0">
    <oddFooter>&amp;R&amp;D &amp;T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0"/>
  <sheetViews>
    <sheetView workbookViewId="0">
      <selection activeCell="G10" sqref="G10"/>
    </sheetView>
  </sheetViews>
  <sheetFormatPr baseColWidth="10" defaultRowHeight="18" customHeight="1"/>
  <cols>
    <col min="1" max="1" width="7.44140625" bestFit="1" customWidth="1"/>
    <col min="2" max="2" width="9.33203125" bestFit="1" customWidth="1"/>
    <col min="3" max="3" width="5.6640625" bestFit="1" customWidth="1"/>
    <col min="4" max="4" width="3" customWidth="1"/>
    <col min="5" max="5" width="37.5546875" bestFit="1" customWidth="1"/>
    <col min="6" max="6" width="16.44140625" bestFit="1" customWidth="1"/>
    <col min="7" max="7" width="20" bestFit="1" customWidth="1"/>
  </cols>
  <sheetData>
    <row r="1" spans="1:7" ht="15.75" customHeight="1">
      <c r="A1" s="514" t="s">
        <v>0</v>
      </c>
      <c r="B1" s="514"/>
      <c r="C1" s="514"/>
      <c r="D1" s="514"/>
      <c r="E1" s="514"/>
      <c r="F1" s="514"/>
      <c r="G1" s="514"/>
    </row>
    <row r="2" spans="1:7" ht="12.75" customHeight="1">
      <c r="A2" s="515" t="s">
        <v>1</v>
      </c>
      <c r="B2" s="515"/>
      <c r="C2" s="515"/>
      <c r="D2" s="515"/>
      <c r="E2" s="515"/>
      <c r="F2" s="515"/>
      <c r="G2" s="515"/>
    </row>
    <row r="3" spans="1:7" ht="19.5" customHeight="1">
      <c r="A3" s="516" t="s">
        <v>2</v>
      </c>
      <c r="B3" s="516"/>
      <c r="C3" s="516"/>
      <c r="D3" s="516"/>
      <c r="E3" s="516"/>
      <c r="F3" s="516"/>
      <c r="G3" s="516"/>
    </row>
    <row r="4" spans="1:7" ht="12" customHeight="1">
      <c r="A4" s="517" t="s">
        <v>3</v>
      </c>
      <c r="B4" s="517"/>
      <c r="C4" s="517"/>
      <c r="D4" s="517"/>
      <c r="E4" s="517"/>
      <c r="F4" s="517"/>
      <c r="G4" s="517"/>
    </row>
    <row r="5" spans="1:7" ht="15.75" customHeight="1">
      <c r="A5" s="518" t="s">
        <v>414</v>
      </c>
      <c r="B5" s="518"/>
      <c r="C5" s="518"/>
      <c r="D5" s="518"/>
      <c r="E5" s="518"/>
      <c r="F5" s="518"/>
      <c r="G5" s="518"/>
    </row>
    <row r="6" spans="1:7" s="2" customFormat="1" ht="14.1" customHeight="1">
      <c r="A6" s="350" t="s">
        <v>148</v>
      </c>
      <c r="B6" s="351" t="s">
        <v>4</v>
      </c>
      <c r="C6" s="352" t="s">
        <v>149</v>
      </c>
      <c r="D6" s="352" t="s">
        <v>5</v>
      </c>
      <c r="E6" s="353"/>
      <c r="F6" s="353" t="s">
        <v>6</v>
      </c>
      <c r="G6" s="354" t="s">
        <v>7</v>
      </c>
    </row>
    <row r="7" spans="1:7" s="2" customFormat="1" ht="14.1" customHeight="1">
      <c r="A7" s="350" t="s">
        <v>568</v>
      </c>
      <c r="B7" s="356">
        <v>43845</v>
      </c>
      <c r="C7" s="355">
        <v>0.79166666666666663</v>
      </c>
      <c r="D7" s="352" t="s">
        <v>9</v>
      </c>
      <c r="E7" s="352" t="s">
        <v>14</v>
      </c>
      <c r="F7" s="352" t="s">
        <v>56</v>
      </c>
      <c r="G7" s="357"/>
    </row>
    <row r="8" spans="1:7" s="2" customFormat="1" ht="14.1" customHeight="1">
      <c r="A8" s="350" t="s">
        <v>568</v>
      </c>
      <c r="B8" s="356">
        <v>43866</v>
      </c>
      <c r="C8" s="355">
        <v>0.79166666666666663</v>
      </c>
      <c r="D8" s="352" t="s">
        <v>9</v>
      </c>
      <c r="E8" s="352" t="s">
        <v>662</v>
      </c>
      <c r="F8" s="352" t="s">
        <v>56</v>
      </c>
      <c r="G8" s="357" t="s">
        <v>419</v>
      </c>
    </row>
    <row r="9" spans="1:7" s="2" customFormat="1" ht="14.1" customHeight="1">
      <c r="A9" s="350" t="s">
        <v>570</v>
      </c>
      <c r="B9" s="356">
        <v>43867</v>
      </c>
      <c r="C9" s="355">
        <v>0.33333333333333331</v>
      </c>
      <c r="D9" s="352" t="s">
        <v>9</v>
      </c>
      <c r="E9" s="352" t="s">
        <v>662</v>
      </c>
      <c r="F9" s="352" t="s">
        <v>56</v>
      </c>
      <c r="G9" s="357" t="s">
        <v>419</v>
      </c>
    </row>
    <row r="10" spans="1:7" s="2" customFormat="1" ht="14.1" customHeight="1">
      <c r="A10" s="350" t="s">
        <v>568</v>
      </c>
      <c r="B10" s="356">
        <v>43880</v>
      </c>
      <c r="C10" s="355">
        <v>0.8125</v>
      </c>
      <c r="D10" s="352" t="s">
        <v>9</v>
      </c>
      <c r="E10" s="352" t="s">
        <v>663</v>
      </c>
      <c r="F10" s="352" t="s">
        <v>56</v>
      </c>
      <c r="G10" s="357" t="s">
        <v>664</v>
      </c>
    </row>
    <row r="11" spans="1:7" s="2" customFormat="1" ht="14.1" customHeight="1">
      <c r="A11" s="350" t="s">
        <v>570</v>
      </c>
      <c r="B11" s="356">
        <v>43888</v>
      </c>
      <c r="C11" s="355">
        <v>0.5625</v>
      </c>
      <c r="D11" s="352" t="s">
        <v>10</v>
      </c>
      <c r="E11" s="352" t="s">
        <v>16</v>
      </c>
      <c r="F11" s="352" t="s">
        <v>57</v>
      </c>
      <c r="G11" s="357" t="s">
        <v>665</v>
      </c>
    </row>
    <row r="12" spans="1:7" s="2" customFormat="1" ht="14.1" customHeight="1">
      <c r="A12" s="350" t="s">
        <v>568</v>
      </c>
      <c r="B12" s="356">
        <v>43895</v>
      </c>
      <c r="C12" s="355">
        <v>0.79166666666666663</v>
      </c>
      <c r="D12" s="352" t="s">
        <v>11</v>
      </c>
      <c r="E12" s="352" t="s">
        <v>21</v>
      </c>
      <c r="F12" s="352" t="s">
        <v>666</v>
      </c>
      <c r="G12" s="357" t="s">
        <v>83</v>
      </c>
    </row>
    <row r="13" spans="1:7" s="2" customFormat="1" ht="14.1" customHeight="1">
      <c r="A13" s="350" t="s">
        <v>570</v>
      </c>
      <c r="B13" s="356">
        <v>43903</v>
      </c>
      <c r="C13" s="352"/>
      <c r="D13" s="352" t="s">
        <v>9</v>
      </c>
      <c r="E13" s="352" t="s">
        <v>19</v>
      </c>
      <c r="F13" s="352" t="s">
        <v>58</v>
      </c>
      <c r="G13" s="357"/>
    </row>
    <row r="14" spans="1:7" s="2" customFormat="1" ht="14.1" customHeight="1">
      <c r="A14" s="350" t="s">
        <v>568</v>
      </c>
      <c r="B14" s="356">
        <v>43909</v>
      </c>
      <c r="C14" s="355">
        <v>0.8125</v>
      </c>
      <c r="D14" s="352" t="s">
        <v>9</v>
      </c>
      <c r="E14" s="352" t="s">
        <v>667</v>
      </c>
      <c r="F14" s="352" t="s">
        <v>56</v>
      </c>
      <c r="G14" s="357" t="s">
        <v>668</v>
      </c>
    </row>
    <row r="15" spans="1:7" s="2" customFormat="1" ht="14.1" customHeight="1">
      <c r="A15" s="350" t="s">
        <v>568</v>
      </c>
      <c r="B15" s="356">
        <v>43930</v>
      </c>
      <c r="C15" s="355">
        <v>0.8125</v>
      </c>
      <c r="D15" s="352" t="s">
        <v>9</v>
      </c>
      <c r="E15" s="352" t="s">
        <v>669</v>
      </c>
      <c r="F15" s="352" t="s">
        <v>56</v>
      </c>
      <c r="G15" s="357" t="s">
        <v>670</v>
      </c>
    </row>
    <row r="16" spans="1:7" s="2" customFormat="1" ht="14.1" customHeight="1">
      <c r="A16" s="350" t="s">
        <v>671</v>
      </c>
      <c r="B16" s="356">
        <v>43942</v>
      </c>
      <c r="C16" s="352"/>
      <c r="D16" s="352" t="s">
        <v>10</v>
      </c>
      <c r="E16" s="352" t="s">
        <v>25</v>
      </c>
      <c r="F16" s="352"/>
      <c r="G16" s="357"/>
    </row>
    <row r="17" spans="1:7" s="2" customFormat="1" ht="14.1" customHeight="1">
      <c r="A17" s="350" t="s">
        <v>568</v>
      </c>
      <c r="B17" s="356">
        <v>43944</v>
      </c>
      <c r="C17" s="355">
        <v>0.8125</v>
      </c>
      <c r="D17" s="352" t="s">
        <v>9</v>
      </c>
      <c r="E17" s="352" t="s">
        <v>38</v>
      </c>
      <c r="F17" s="352" t="s">
        <v>56</v>
      </c>
      <c r="G17" s="357" t="s">
        <v>672</v>
      </c>
    </row>
    <row r="18" spans="1:7" s="2" customFormat="1" ht="14.1" customHeight="1">
      <c r="A18" s="350" t="s">
        <v>584</v>
      </c>
      <c r="B18" s="356">
        <v>43960</v>
      </c>
      <c r="C18" s="355">
        <v>0.3125</v>
      </c>
      <c r="D18" s="352" t="s">
        <v>9</v>
      </c>
      <c r="E18" s="352" t="s">
        <v>673</v>
      </c>
      <c r="F18" s="352" t="s">
        <v>66</v>
      </c>
      <c r="G18" s="357" t="s">
        <v>89</v>
      </c>
    </row>
    <row r="19" spans="1:7" s="2" customFormat="1" ht="14.1" customHeight="1">
      <c r="A19" s="350" t="s">
        <v>584</v>
      </c>
      <c r="B19" s="356">
        <v>43974</v>
      </c>
      <c r="C19" s="355">
        <v>0.3125</v>
      </c>
      <c r="D19" s="352" t="s">
        <v>9</v>
      </c>
      <c r="E19" s="352" t="s">
        <v>674</v>
      </c>
      <c r="F19" s="352" t="s">
        <v>69</v>
      </c>
      <c r="G19" s="357" t="s">
        <v>80</v>
      </c>
    </row>
    <row r="20" spans="1:7" s="2" customFormat="1" ht="14.1" customHeight="1">
      <c r="A20" s="350" t="s">
        <v>584</v>
      </c>
      <c r="B20" s="356">
        <v>43981</v>
      </c>
      <c r="C20" s="355">
        <v>0.41666666666666669</v>
      </c>
      <c r="D20" s="352" t="s">
        <v>10</v>
      </c>
      <c r="E20" s="352" t="s">
        <v>32</v>
      </c>
      <c r="F20" s="352" t="s">
        <v>675</v>
      </c>
      <c r="G20" s="357" t="s">
        <v>83</v>
      </c>
    </row>
    <row r="21" spans="1:7" s="2" customFormat="1" ht="14.1" customHeight="1">
      <c r="A21" s="350" t="s">
        <v>584</v>
      </c>
      <c r="B21" s="356">
        <v>43988</v>
      </c>
      <c r="C21" s="355">
        <v>0.3125</v>
      </c>
      <c r="D21" s="352" t="s">
        <v>9</v>
      </c>
      <c r="E21" s="352" t="s">
        <v>676</v>
      </c>
      <c r="F21" s="352" t="s">
        <v>70</v>
      </c>
      <c r="G21" s="357" t="s">
        <v>90</v>
      </c>
    </row>
    <row r="22" spans="1:7" s="2" customFormat="1" ht="14.1" customHeight="1">
      <c r="A22" s="350" t="s">
        <v>570</v>
      </c>
      <c r="B22" s="356">
        <v>44001</v>
      </c>
      <c r="C22" s="355">
        <v>0.70833333333333337</v>
      </c>
      <c r="D22" s="352" t="s">
        <v>13</v>
      </c>
      <c r="E22" s="352" t="s">
        <v>36</v>
      </c>
      <c r="F22" s="352" t="s">
        <v>57</v>
      </c>
      <c r="G22" s="357"/>
    </row>
    <row r="23" spans="1:7" s="2" customFormat="1" ht="14.1" customHeight="1">
      <c r="A23" s="350" t="s">
        <v>584</v>
      </c>
      <c r="B23" s="356">
        <v>44002</v>
      </c>
      <c r="C23" s="355">
        <v>0.39583333333333331</v>
      </c>
      <c r="D23" s="352" t="s">
        <v>9</v>
      </c>
      <c r="E23" s="352" t="s">
        <v>196</v>
      </c>
      <c r="F23" s="352" t="s">
        <v>57</v>
      </c>
      <c r="G23" s="357"/>
    </row>
    <row r="24" spans="1:7" s="2" customFormat="1" ht="14.1" customHeight="1">
      <c r="A24" s="350" t="s">
        <v>677</v>
      </c>
      <c r="B24" s="356">
        <v>44003</v>
      </c>
      <c r="C24" s="352"/>
      <c r="D24" s="352" t="s">
        <v>10</v>
      </c>
      <c r="E24" s="352" t="s">
        <v>39</v>
      </c>
      <c r="F24" s="352"/>
      <c r="G24" s="357" t="s">
        <v>91</v>
      </c>
    </row>
    <row r="25" spans="1:7" s="2" customFormat="1" ht="14.1" customHeight="1">
      <c r="A25" s="350" t="s">
        <v>570</v>
      </c>
      <c r="B25" s="355" t="s">
        <v>678</v>
      </c>
      <c r="C25" s="352" t="s">
        <v>679</v>
      </c>
      <c r="D25" s="352" t="s">
        <v>9</v>
      </c>
      <c r="E25" s="352" t="s">
        <v>680</v>
      </c>
      <c r="F25" s="352"/>
      <c r="G25" s="357" t="s">
        <v>224</v>
      </c>
    </row>
    <row r="26" spans="1:7" s="2" customFormat="1" ht="14.1" customHeight="1">
      <c r="A26" s="350" t="s">
        <v>570</v>
      </c>
      <c r="B26" s="356">
        <v>44008</v>
      </c>
      <c r="C26" s="355">
        <v>0.41666666666666669</v>
      </c>
      <c r="D26" s="352" t="s">
        <v>10</v>
      </c>
      <c r="E26" s="352" t="s">
        <v>34</v>
      </c>
      <c r="F26" s="352" t="s">
        <v>68</v>
      </c>
      <c r="G26" s="357" t="s">
        <v>83</v>
      </c>
    </row>
    <row r="27" spans="1:7" s="2" customFormat="1" ht="14.1" customHeight="1">
      <c r="A27" s="350" t="s">
        <v>681</v>
      </c>
      <c r="B27" s="355" t="s">
        <v>682</v>
      </c>
      <c r="C27" s="352"/>
      <c r="D27" s="352" t="s">
        <v>10</v>
      </c>
      <c r="E27" s="352" t="s">
        <v>683</v>
      </c>
      <c r="F27" s="352" t="s">
        <v>684</v>
      </c>
      <c r="G27" s="357"/>
    </row>
    <row r="28" spans="1:7" s="2" customFormat="1" ht="14.1" customHeight="1">
      <c r="A28" s="350" t="s">
        <v>570</v>
      </c>
      <c r="B28" s="356">
        <v>44015</v>
      </c>
      <c r="C28" s="352"/>
      <c r="D28" s="352" t="s">
        <v>13</v>
      </c>
      <c r="E28" s="352" t="s">
        <v>685</v>
      </c>
      <c r="F28" s="352" t="s">
        <v>74</v>
      </c>
      <c r="G28" s="357" t="s">
        <v>686</v>
      </c>
    </row>
    <row r="29" spans="1:7" s="2" customFormat="1" ht="14.1" customHeight="1">
      <c r="A29" s="350" t="s">
        <v>584</v>
      </c>
      <c r="B29" s="356">
        <v>44016</v>
      </c>
      <c r="C29" s="355">
        <v>0.3125</v>
      </c>
      <c r="D29" s="352" t="s">
        <v>9</v>
      </c>
      <c r="E29" s="352" t="s">
        <v>687</v>
      </c>
      <c r="F29" s="352"/>
      <c r="G29" s="357" t="s">
        <v>123</v>
      </c>
    </row>
    <row r="30" spans="1:7" s="2" customFormat="1" ht="14.1" customHeight="1">
      <c r="A30" s="350" t="s">
        <v>584</v>
      </c>
      <c r="B30" s="356">
        <v>44037</v>
      </c>
      <c r="C30" s="355">
        <v>0.3125</v>
      </c>
      <c r="D30" s="352" t="s">
        <v>9</v>
      </c>
      <c r="E30" s="352" t="s">
        <v>688</v>
      </c>
      <c r="F30" s="352" t="s">
        <v>130</v>
      </c>
      <c r="G30" s="357" t="s">
        <v>131</v>
      </c>
    </row>
    <row r="31" spans="1:7" s="2" customFormat="1" ht="14.1" customHeight="1">
      <c r="A31" s="350" t="s">
        <v>570</v>
      </c>
      <c r="B31" s="355" t="s">
        <v>689</v>
      </c>
      <c r="C31" s="355">
        <v>0.33333333333333331</v>
      </c>
      <c r="D31" s="352" t="s">
        <v>9</v>
      </c>
      <c r="E31" s="352" t="s">
        <v>216</v>
      </c>
      <c r="F31" s="352" t="s">
        <v>62</v>
      </c>
      <c r="G31" s="357" t="s">
        <v>690</v>
      </c>
    </row>
    <row r="32" spans="1:7" s="2" customFormat="1" ht="14.1" customHeight="1">
      <c r="A32" s="350" t="s">
        <v>584</v>
      </c>
      <c r="B32" s="356">
        <v>44058</v>
      </c>
      <c r="C32" s="355">
        <v>0.3125</v>
      </c>
      <c r="D32" s="352" t="s">
        <v>9</v>
      </c>
      <c r="E32" s="352" t="s">
        <v>691</v>
      </c>
      <c r="F32" s="352"/>
      <c r="G32" s="357" t="s">
        <v>692</v>
      </c>
    </row>
    <row r="33" spans="1:7" s="2" customFormat="1" ht="14.1" customHeight="1">
      <c r="A33" s="350" t="s">
        <v>570</v>
      </c>
      <c r="B33" s="356">
        <v>44064</v>
      </c>
      <c r="C33" s="355">
        <v>0.41666666666666669</v>
      </c>
      <c r="D33" s="352" t="s">
        <v>10</v>
      </c>
      <c r="E33" s="352" t="s">
        <v>693</v>
      </c>
      <c r="F33" s="352" t="s">
        <v>694</v>
      </c>
      <c r="G33" s="357"/>
    </row>
    <row r="34" spans="1:7" s="2" customFormat="1" ht="14.1" customHeight="1">
      <c r="A34" s="350" t="s">
        <v>570</v>
      </c>
      <c r="B34" s="356">
        <v>44071</v>
      </c>
      <c r="C34" s="355">
        <v>0.41666666666666669</v>
      </c>
      <c r="D34" s="352" t="s">
        <v>11</v>
      </c>
      <c r="E34" s="352" t="s">
        <v>695</v>
      </c>
      <c r="F34" s="352" t="s">
        <v>696</v>
      </c>
      <c r="G34" s="357"/>
    </row>
    <row r="35" spans="1:7" s="2" customFormat="1" ht="14.1" customHeight="1">
      <c r="A35" s="350" t="s">
        <v>584</v>
      </c>
      <c r="B35" s="356">
        <v>44072</v>
      </c>
      <c r="C35" s="355">
        <v>0.3125</v>
      </c>
      <c r="D35" s="352" t="s">
        <v>9</v>
      </c>
      <c r="E35" s="352" t="s">
        <v>697</v>
      </c>
      <c r="F35" s="352"/>
      <c r="G35" s="357" t="s">
        <v>698</v>
      </c>
    </row>
    <row r="36" spans="1:7" s="2" customFormat="1" ht="14.1" customHeight="1">
      <c r="A36" s="350" t="s">
        <v>570</v>
      </c>
      <c r="B36" s="356">
        <v>44078</v>
      </c>
      <c r="C36" s="355">
        <v>0.60416666666666663</v>
      </c>
      <c r="D36" s="352" t="s">
        <v>11</v>
      </c>
      <c r="E36" s="352" t="s">
        <v>43</v>
      </c>
      <c r="F36" s="352" t="s">
        <v>111</v>
      </c>
      <c r="G36" s="357"/>
    </row>
    <row r="37" spans="1:7" s="2" customFormat="1" ht="14.1" customHeight="1">
      <c r="A37" s="350" t="s">
        <v>570</v>
      </c>
      <c r="B37" s="358">
        <v>40426</v>
      </c>
      <c r="C37" s="352"/>
      <c r="D37" s="352" t="s">
        <v>11</v>
      </c>
      <c r="E37" s="352" t="s">
        <v>699</v>
      </c>
      <c r="F37" s="352" t="s">
        <v>57</v>
      </c>
      <c r="G37" s="357"/>
    </row>
    <row r="38" spans="1:7" s="2" customFormat="1" ht="14.1" customHeight="1">
      <c r="A38" s="350" t="s">
        <v>584</v>
      </c>
      <c r="B38" s="356">
        <v>44086</v>
      </c>
      <c r="C38" s="355">
        <v>0.3125</v>
      </c>
      <c r="D38" s="352" t="s">
        <v>10</v>
      </c>
      <c r="E38" s="352" t="s">
        <v>42</v>
      </c>
      <c r="F38" s="352" t="s">
        <v>74</v>
      </c>
      <c r="G38" s="357" t="s">
        <v>88</v>
      </c>
    </row>
    <row r="39" spans="1:7" s="2" customFormat="1" ht="14.1" customHeight="1">
      <c r="A39" s="350" t="s">
        <v>570</v>
      </c>
      <c r="B39" s="356">
        <v>44092</v>
      </c>
      <c r="C39" s="355">
        <v>0.60416666666666663</v>
      </c>
      <c r="D39" s="352" t="s">
        <v>10</v>
      </c>
      <c r="E39" s="352" t="s">
        <v>700</v>
      </c>
      <c r="F39" s="352" t="s">
        <v>74</v>
      </c>
      <c r="G39" s="357" t="s">
        <v>80</v>
      </c>
    </row>
    <row r="40" spans="1:7" s="2" customFormat="1" ht="14.1" customHeight="1">
      <c r="A40" s="350" t="s">
        <v>701</v>
      </c>
      <c r="B40" s="356">
        <v>44095</v>
      </c>
      <c r="C40" s="352"/>
      <c r="D40" s="352" t="s">
        <v>10</v>
      </c>
      <c r="E40" s="352" t="s">
        <v>25</v>
      </c>
      <c r="F40" s="352"/>
      <c r="G40" s="357"/>
    </row>
    <row r="41" spans="1:7" s="2" customFormat="1" ht="14.1" customHeight="1">
      <c r="A41" s="350" t="s">
        <v>570</v>
      </c>
      <c r="B41" s="356">
        <v>44106</v>
      </c>
      <c r="C41" s="355">
        <v>0.60416666666666663</v>
      </c>
      <c r="D41" s="352" t="s">
        <v>11</v>
      </c>
      <c r="E41" s="352" t="s">
        <v>46</v>
      </c>
      <c r="F41" s="352" t="s">
        <v>59</v>
      </c>
      <c r="G41" s="357"/>
    </row>
    <row r="42" spans="1:7" s="2" customFormat="1" ht="14.1" customHeight="1">
      <c r="A42" s="350" t="s">
        <v>570</v>
      </c>
      <c r="B42" s="356">
        <v>44113</v>
      </c>
      <c r="C42" s="355">
        <v>0.4375</v>
      </c>
      <c r="D42" s="352" t="s">
        <v>9</v>
      </c>
      <c r="E42" s="352" t="s">
        <v>702</v>
      </c>
      <c r="F42" s="352" t="s">
        <v>703</v>
      </c>
      <c r="G42" s="357" t="s">
        <v>80</v>
      </c>
    </row>
    <row r="43" spans="1:7" s="2" customFormat="1" ht="14.1" customHeight="1">
      <c r="A43" s="350" t="s">
        <v>570</v>
      </c>
      <c r="B43" s="356">
        <v>44120</v>
      </c>
      <c r="C43" s="355">
        <v>0.58333333333333337</v>
      </c>
      <c r="D43" s="352" t="s">
        <v>9</v>
      </c>
      <c r="E43" s="352" t="s">
        <v>47</v>
      </c>
      <c r="F43" s="352" t="s">
        <v>57</v>
      </c>
      <c r="G43" s="357" t="s">
        <v>80</v>
      </c>
    </row>
    <row r="44" spans="1:7" s="2" customFormat="1" ht="14.1" customHeight="1">
      <c r="A44" s="350" t="s">
        <v>570</v>
      </c>
      <c r="B44" s="356">
        <v>44127</v>
      </c>
      <c r="C44" s="355">
        <v>0.79166666666666663</v>
      </c>
      <c r="D44" s="352" t="s">
        <v>13</v>
      </c>
      <c r="E44" s="352" t="s">
        <v>48</v>
      </c>
      <c r="F44" s="352" t="s">
        <v>75</v>
      </c>
      <c r="G44" s="357"/>
    </row>
    <row r="45" spans="1:7" s="2" customFormat="1" ht="14.1" customHeight="1">
      <c r="A45" s="350" t="s">
        <v>571</v>
      </c>
      <c r="B45" s="356">
        <v>44130</v>
      </c>
      <c r="C45" s="355">
        <v>0.79166666666666663</v>
      </c>
      <c r="D45" s="352" t="s">
        <v>9</v>
      </c>
      <c r="E45" s="352" t="s">
        <v>49</v>
      </c>
      <c r="F45" s="352" t="s">
        <v>56</v>
      </c>
      <c r="G45" s="357" t="s">
        <v>97</v>
      </c>
    </row>
    <row r="46" spans="1:7" s="2" customFormat="1" ht="14.1" customHeight="1">
      <c r="A46" s="350" t="s">
        <v>569</v>
      </c>
      <c r="B46" s="356">
        <v>44146</v>
      </c>
      <c r="C46" s="355">
        <v>0.70833333333333337</v>
      </c>
      <c r="D46" s="352" t="s">
        <v>11</v>
      </c>
      <c r="E46" s="352" t="s">
        <v>50</v>
      </c>
      <c r="F46" s="352" t="s">
        <v>76</v>
      </c>
      <c r="G46" s="357"/>
    </row>
    <row r="47" spans="1:7" s="2" customFormat="1" ht="14.1" customHeight="1">
      <c r="A47" s="350" t="s">
        <v>704</v>
      </c>
      <c r="B47" s="355" t="s">
        <v>705</v>
      </c>
      <c r="C47" s="352"/>
      <c r="D47" s="352" t="s">
        <v>13</v>
      </c>
      <c r="E47" s="352" t="s">
        <v>52</v>
      </c>
      <c r="F47" s="352" t="s">
        <v>78</v>
      </c>
      <c r="G47" s="357" t="s">
        <v>99</v>
      </c>
    </row>
    <row r="48" spans="1:7" s="2" customFormat="1" ht="14.1" customHeight="1">
      <c r="A48" s="350" t="s">
        <v>569</v>
      </c>
      <c r="B48" s="356">
        <v>44160</v>
      </c>
      <c r="C48" s="355">
        <v>0.75</v>
      </c>
      <c r="D48" s="352" t="s">
        <v>11</v>
      </c>
      <c r="E48" s="352" t="s">
        <v>51</v>
      </c>
      <c r="F48" s="352" t="s">
        <v>77</v>
      </c>
      <c r="G48" s="357" t="s">
        <v>98</v>
      </c>
    </row>
    <row r="49" spans="1:7" s="2" customFormat="1" ht="14.1" customHeight="1">
      <c r="A49" s="350" t="s">
        <v>570</v>
      </c>
      <c r="B49" s="356">
        <v>44162</v>
      </c>
      <c r="C49" s="355">
        <v>0.41666666666666669</v>
      </c>
      <c r="D49" s="352" t="s">
        <v>13</v>
      </c>
      <c r="E49" s="352" t="s">
        <v>54</v>
      </c>
      <c r="F49" s="352" t="s">
        <v>71</v>
      </c>
      <c r="G49" s="357" t="s">
        <v>99</v>
      </c>
    </row>
    <row r="50" spans="1:7" s="2" customFormat="1" ht="14.1" customHeight="1">
      <c r="A50" s="350" t="s">
        <v>570</v>
      </c>
      <c r="B50" s="356">
        <v>44176</v>
      </c>
      <c r="C50" s="355">
        <v>0.6875</v>
      </c>
      <c r="D50" s="352" t="s">
        <v>13</v>
      </c>
      <c r="E50" s="352" t="s">
        <v>55</v>
      </c>
      <c r="F50" s="352" t="s">
        <v>79</v>
      </c>
      <c r="G50" s="357" t="s">
        <v>101</v>
      </c>
    </row>
    <row r="51" spans="1:7" s="2" customFormat="1" ht="14.1" customHeight="1">
      <c r="A51" s="350" t="s">
        <v>570</v>
      </c>
      <c r="B51" s="356">
        <v>44176</v>
      </c>
      <c r="C51" s="355">
        <v>0.79166666666666663</v>
      </c>
      <c r="D51" s="352" t="s">
        <v>13</v>
      </c>
      <c r="E51" s="352" t="s">
        <v>706</v>
      </c>
      <c r="F51" s="352" t="s">
        <v>507</v>
      </c>
      <c r="G51" s="357" t="s">
        <v>101</v>
      </c>
    </row>
    <row r="52" spans="1:7" s="2" customFormat="1" ht="14.1" customHeight="1">
      <c r="A52" s="350" t="s">
        <v>568</v>
      </c>
      <c r="B52" s="358">
        <v>40557</v>
      </c>
      <c r="C52" s="355">
        <v>0.79166666666666663</v>
      </c>
      <c r="D52" s="352" t="s">
        <v>9</v>
      </c>
      <c r="E52" s="352" t="s">
        <v>14</v>
      </c>
      <c r="F52" s="352" t="s">
        <v>57</v>
      </c>
      <c r="G52" s="357" t="s">
        <v>101</v>
      </c>
    </row>
    <row r="53" spans="1:7" s="2" customFormat="1" ht="6" customHeight="1">
      <c r="A53" s="29"/>
      <c r="B53" s="30"/>
      <c r="C53" s="31"/>
      <c r="D53" s="31"/>
      <c r="E53" s="32"/>
      <c r="F53" s="32"/>
    </row>
    <row r="54" spans="1:7" s="2" customFormat="1" ht="9.75" customHeight="1">
      <c r="A54" s="512" t="s">
        <v>103</v>
      </c>
      <c r="B54" s="512"/>
      <c r="C54" s="512"/>
      <c r="D54" s="512"/>
      <c r="E54" s="512"/>
      <c r="F54" s="512"/>
    </row>
    <row r="55" spans="1:7" s="2" customFormat="1" ht="9.75" customHeight="1">
      <c r="A55" s="513" t="s">
        <v>104</v>
      </c>
      <c r="B55" s="513"/>
      <c r="C55" s="513"/>
      <c r="D55" s="513"/>
      <c r="E55" s="513"/>
      <c r="F55" s="513"/>
    </row>
    <row r="56" spans="1:7" s="2" customFormat="1" ht="10.5" customHeight="1">
      <c r="A56" s="512" t="s">
        <v>105</v>
      </c>
      <c r="B56" s="512"/>
      <c r="C56" s="512"/>
      <c r="D56" s="512"/>
      <c r="E56" s="512"/>
      <c r="F56" s="512"/>
    </row>
    <row r="57" spans="1:7" s="2" customFormat="1" ht="18" customHeight="1"/>
    <row r="58" spans="1:7" s="2" customFormat="1" ht="18" customHeight="1"/>
    <row r="59" spans="1:7" s="2" customFormat="1" ht="18" customHeight="1"/>
    <row r="60" spans="1:7" s="2" customFormat="1" ht="18" customHeight="1"/>
    <row r="61" spans="1:7" s="2" customFormat="1" ht="18" customHeight="1"/>
    <row r="62" spans="1:7" s="2" customFormat="1" ht="18" customHeight="1"/>
    <row r="63" spans="1:7" s="2" customFormat="1" ht="18" customHeight="1"/>
    <row r="64" spans="1:7" s="2" customFormat="1" ht="18" customHeight="1"/>
    <row r="65" s="2" customFormat="1" ht="18" customHeight="1"/>
    <row r="66" s="2" customFormat="1" ht="18" customHeight="1"/>
    <row r="67" s="2" customFormat="1" ht="18" customHeight="1"/>
    <row r="68" s="2" customFormat="1" ht="18" customHeight="1"/>
    <row r="69" s="2" customFormat="1" ht="18" customHeight="1"/>
    <row r="70" s="2" customFormat="1" ht="18" customHeight="1"/>
  </sheetData>
  <mergeCells count="8">
    <mergeCell ref="A55:F55"/>
    <mergeCell ref="A56:F56"/>
    <mergeCell ref="A54:F54"/>
    <mergeCell ref="A1:G1"/>
    <mergeCell ref="A2:G2"/>
    <mergeCell ref="A3:G3"/>
    <mergeCell ref="A4:G4"/>
    <mergeCell ref="A5:G5"/>
  </mergeCells>
  <pageMargins left="0" right="0" top="0" bottom="0" header="0" footer="0.11811023622047245"/>
  <pageSetup paperSize="9" orientation="portrait" horizontalDpi="300" r:id="rId1"/>
  <headerFooter alignWithMargins="0">
    <oddFooter>&amp;R&amp;D &amp;T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1"/>
  <sheetViews>
    <sheetView workbookViewId="0">
      <selection activeCell="J7" sqref="J7"/>
    </sheetView>
  </sheetViews>
  <sheetFormatPr baseColWidth="10" defaultRowHeight="18" customHeight="1"/>
  <cols>
    <col min="1" max="1" width="7.44140625" bestFit="1" customWidth="1"/>
    <col min="2" max="2" width="9.6640625" customWidth="1"/>
    <col min="3" max="3" width="7.44140625" customWidth="1"/>
    <col min="4" max="4" width="2.44140625" customWidth="1"/>
    <col min="5" max="5" width="40.109375" customWidth="1"/>
    <col min="6" max="6" width="13.5546875" bestFit="1" customWidth="1"/>
    <col min="7" max="7" width="16.6640625" bestFit="1" customWidth="1"/>
  </cols>
  <sheetData>
    <row r="1" spans="1:7" ht="15.75" customHeight="1">
      <c r="A1" s="514" t="s">
        <v>0</v>
      </c>
      <c r="B1" s="514"/>
      <c r="C1" s="514"/>
      <c r="D1" s="514"/>
      <c r="E1" s="514"/>
      <c r="F1" s="514"/>
      <c r="G1" s="514"/>
    </row>
    <row r="2" spans="1:7" ht="12.75" customHeight="1">
      <c r="A2" s="515" t="s">
        <v>1</v>
      </c>
      <c r="B2" s="515"/>
      <c r="C2" s="515"/>
      <c r="D2" s="515"/>
      <c r="E2" s="515"/>
      <c r="F2" s="515"/>
      <c r="G2" s="515"/>
    </row>
    <row r="3" spans="1:7" ht="19.5" customHeight="1">
      <c r="A3" s="516" t="s">
        <v>2</v>
      </c>
      <c r="B3" s="516"/>
      <c r="C3" s="516"/>
      <c r="D3" s="516"/>
      <c r="E3" s="516"/>
      <c r="F3" s="516"/>
      <c r="G3" s="516"/>
    </row>
    <row r="4" spans="1:7" ht="12" customHeight="1">
      <c r="A4" s="517" t="s">
        <v>3</v>
      </c>
      <c r="B4" s="517"/>
      <c r="C4" s="517"/>
      <c r="D4" s="517"/>
      <c r="E4" s="517"/>
      <c r="F4" s="517"/>
      <c r="G4" s="517"/>
    </row>
    <row r="5" spans="1:7" ht="15.75" customHeight="1">
      <c r="A5" s="518" t="s">
        <v>418</v>
      </c>
      <c r="B5" s="518"/>
      <c r="C5" s="518"/>
      <c r="D5" s="518"/>
      <c r="E5" s="518"/>
      <c r="F5" s="518"/>
      <c r="G5" s="518"/>
    </row>
    <row r="6" spans="1:7" s="1" customFormat="1" ht="18" customHeight="1">
      <c r="A6" s="360" t="s">
        <v>148</v>
      </c>
      <c r="B6" s="360" t="s">
        <v>4</v>
      </c>
      <c r="C6" s="360" t="s">
        <v>149</v>
      </c>
      <c r="D6" s="360" t="s">
        <v>5</v>
      </c>
      <c r="E6" s="360"/>
      <c r="F6" s="360" t="s">
        <v>6</v>
      </c>
      <c r="G6" s="360" t="s">
        <v>7</v>
      </c>
    </row>
    <row r="7" spans="1:7" s="2" customFormat="1" ht="14.1" customHeight="1">
      <c r="A7" s="350" t="s">
        <v>568</v>
      </c>
      <c r="B7" s="356">
        <v>43839</v>
      </c>
      <c r="C7" s="355">
        <v>0.79166666666666663</v>
      </c>
      <c r="D7" s="352" t="s">
        <v>9</v>
      </c>
      <c r="E7" s="352" t="s">
        <v>150</v>
      </c>
      <c r="F7" s="352"/>
      <c r="G7" s="361"/>
    </row>
    <row r="8" spans="1:7" s="2" customFormat="1" ht="14.1" customHeight="1">
      <c r="A8" s="350" t="s">
        <v>568</v>
      </c>
      <c r="B8" s="356">
        <v>43853</v>
      </c>
      <c r="C8" s="355">
        <v>0.8125</v>
      </c>
      <c r="D8" s="352" t="s">
        <v>9</v>
      </c>
      <c r="E8" s="352" t="s">
        <v>707</v>
      </c>
      <c r="F8" s="352"/>
      <c r="G8" s="361" t="s">
        <v>708</v>
      </c>
    </row>
    <row r="9" spans="1:7" s="2" customFormat="1" ht="14.1" customHeight="1">
      <c r="A9" s="350" t="s">
        <v>568</v>
      </c>
      <c r="B9" s="356">
        <v>43874</v>
      </c>
      <c r="C9" s="355">
        <v>0.8125</v>
      </c>
      <c r="D9" s="352" t="s">
        <v>9</v>
      </c>
      <c r="E9" s="352" t="s">
        <v>312</v>
      </c>
      <c r="F9" s="352"/>
      <c r="G9" s="361" t="s">
        <v>82</v>
      </c>
    </row>
    <row r="10" spans="1:7" s="2" customFormat="1" ht="14.1" customHeight="1">
      <c r="A10" s="350" t="s">
        <v>570</v>
      </c>
      <c r="B10" s="356">
        <v>43889</v>
      </c>
      <c r="C10" s="355">
        <v>0.58333333333333337</v>
      </c>
      <c r="D10" s="352" t="s">
        <v>9</v>
      </c>
      <c r="E10" s="352" t="s">
        <v>709</v>
      </c>
      <c r="F10" s="352"/>
      <c r="G10" s="361" t="s">
        <v>81</v>
      </c>
    </row>
    <row r="11" spans="1:7" s="2" customFormat="1" ht="14.1" customHeight="1">
      <c r="A11" s="350" t="s">
        <v>568</v>
      </c>
      <c r="B11" s="356">
        <v>43896</v>
      </c>
      <c r="C11" s="355">
        <v>0.79166666666666663</v>
      </c>
      <c r="D11" s="352" t="s">
        <v>11</v>
      </c>
      <c r="E11" s="352" t="s">
        <v>21</v>
      </c>
      <c r="F11" s="352" t="s">
        <v>61</v>
      </c>
      <c r="G11" s="361"/>
    </row>
    <row r="12" spans="1:7" s="2" customFormat="1" ht="14.1" customHeight="1">
      <c r="A12" s="350" t="s">
        <v>570</v>
      </c>
      <c r="B12" s="355" t="s">
        <v>710</v>
      </c>
      <c r="C12" s="352"/>
      <c r="D12" s="352" t="s">
        <v>11</v>
      </c>
      <c r="E12" s="352" t="s">
        <v>711</v>
      </c>
      <c r="F12" s="352"/>
      <c r="G12" s="361" t="s">
        <v>712</v>
      </c>
    </row>
    <row r="13" spans="1:7" s="2" customFormat="1" ht="14.1" customHeight="1">
      <c r="A13" s="350" t="s">
        <v>570</v>
      </c>
      <c r="B13" s="355"/>
      <c r="C13" s="352"/>
      <c r="D13" s="352" t="s">
        <v>9</v>
      </c>
      <c r="E13" s="352" t="s">
        <v>713</v>
      </c>
      <c r="F13" s="352" t="s">
        <v>714</v>
      </c>
      <c r="G13" s="361" t="s">
        <v>715</v>
      </c>
    </row>
    <row r="14" spans="1:7" s="2" customFormat="1" ht="14.1" customHeight="1">
      <c r="A14" s="350" t="s">
        <v>570</v>
      </c>
      <c r="B14" s="356">
        <v>43904</v>
      </c>
      <c r="C14" s="352"/>
      <c r="D14" s="352" t="s">
        <v>9</v>
      </c>
      <c r="E14" s="352" t="s">
        <v>19</v>
      </c>
      <c r="F14" s="352" t="s">
        <v>58</v>
      </c>
      <c r="G14" s="361" t="s">
        <v>716</v>
      </c>
    </row>
    <row r="15" spans="1:7" s="2" customFormat="1" ht="14.1" customHeight="1">
      <c r="A15" s="350" t="s">
        <v>568</v>
      </c>
      <c r="B15" s="356">
        <v>43917</v>
      </c>
      <c r="C15" s="355">
        <v>0.8125</v>
      </c>
      <c r="D15" s="352" t="s">
        <v>9</v>
      </c>
      <c r="E15" s="352" t="s">
        <v>717</v>
      </c>
      <c r="F15" s="352"/>
      <c r="G15" s="361" t="s">
        <v>718</v>
      </c>
    </row>
    <row r="16" spans="1:7" s="2" customFormat="1" ht="14.1" customHeight="1">
      <c r="A16" s="350" t="s">
        <v>568</v>
      </c>
      <c r="B16" s="356">
        <v>43938</v>
      </c>
      <c r="C16" s="355">
        <v>0.8125</v>
      </c>
      <c r="D16" s="352" t="s">
        <v>9</v>
      </c>
      <c r="E16" s="352" t="s">
        <v>719</v>
      </c>
      <c r="F16" s="352"/>
      <c r="G16" s="361" t="s">
        <v>720</v>
      </c>
    </row>
    <row r="17" spans="1:7" s="2" customFormat="1" ht="14.1" customHeight="1">
      <c r="A17" s="350" t="s">
        <v>721</v>
      </c>
      <c r="B17" s="355" t="s">
        <v>722</v>
      </c>
      <c r="C17" s="352"/>
      <c r="D17" s="352" t="s">
        <v>11</v>
      </c>
      <c r="E17" s="352" t="s">
        <v>723</v>
      </c>
      <c r="F17" s="352" t="s">
        <v>159</v>
      </c>
      <c r="G17" s="361" t="s">
        <v>96</v>
      </c>
    </row>
    <row r="18" spans="1:7" s="2" customFormat="1" ht="14.1" customHeight="1">
      <c r="A18" s="350" t="s">
        <v>570</v>
      </c>
      <c r="B18" s="356">
        <v>43946</v>
      </c>
      <c r="C18" s="355">
        <v>0.58333333333333337</v>
      </c>
      <c r="D18" s="352" t="s">
        <v>9</v>
      </c>
      <c r="E18" s="352" t="s">
        <v>724</v>
      </c>
      <c r="F18" s="352"/>
      <c r="G18" s="361" t="s">
        <v>725</v>
      </c>
    </row>
    <row r="19" spans="1:7" s="2" customFormat="1" ht="14.1" customHeight="1">
      <c r="A19" s="350" t="s">
        <v>584</v>
      </c>
      <c r="B19" s="356">
        <v>43961</v>
      </c>
      <c r="C19" s="355">
        <v>0.3125</v>
      </c>
      <c r="D19" s="352" t="s">
        <v>9</v>
      </c>
      <c r="E19" s="352" t="s">
        <v>726</v>
      </c>
      <c r="F19" s="352"/>
      <c r="G19" s="361" t="s">
        <v>80</v>
      </c>
    </row>
    <row r="20" spans="1:7" s="2" customFormat="1" ht="14.1" customHeight="1">
      <c r="A20" s="350" t="s">
        <v>570</v>
      </c>
      <c r="B20" s="356">
        <v>43968</v>
      </c>
      <c r="C20" s="352"/>
      <c r="D20" s="352" t="s">
        <v>11</v>
      </c>
      <c r="E20" s="352" t="s">
        <v>32</v>
      </c>
      <c r="F20" s="352" t="s">
        <v>322</v>
      </c>
      <c r="G20" s="361"/>
    </row>
    <row r="21" spans="1:7" s="2" customFormat="1" ht="14.1" customHeight="1">
      <c r="A21" s="350" t="s">
        <v>584</v>
      </c>
      <c r="B21" s="356">
        <v>43975</v>
      </c>
      <c r="C21" s="355">
        <v>0.3125</v>
      </c>
      <c r="D21" s="352" t="s">
        <v>9</v>
      </c>
      <c r="E21" s="352" t="s">
        <v>727</v>
      </c>
      <c r="F21" s="352"/>
      <c r="G21" s="361" t="s">
        <v>728</v>
      </c>
    </row>
    <row r="22" spans="1:7" s="2" customFormat="1" ht="14.1" customHeight="1">
      <c r="A22" s="350" t="s">
        <v>671</v>
      </c>
      <c r="B22" s="355"/>
      <c r="C22" s="352"/>
      <c r="D22" s="352" t="s">
        <v>10</v>
      </c>
      <c r="E22" s="352" t="s">
        <v>25</v>
      </c>
      <c r="F22" s="352"/>
      <c r="G22" s="361" t="s">
        <v>615</v>
      </c>
    </row>
    <row r="23" spans="1:7" s="2" customFormat="1" ht="14.1" customHeight="1">
      <c r="A23" s="350" t="s">
        <v>584</v>
      </c>
      <c r="B23" s="356">
        <v>43989</v>
      </c>
      <c r="C23" s="355">
        <v>0.3125</v>
      </c>
      <c r="D23" s="352" t="s">
        <v>9</v>
      </c>
      <c r="E23" s="352" t="s">
        <v>591</v>
      </c>
      <c r="F23" s="352"/>
      <c r="G23" s="361" t="s">
        <v>729</v>
      </c>
    </row>
    <row r="24" spans="1:7" s="2" customFormat="1" ht="14.1" customHeight="1">
      <c r="A24" s="350" t="s">
        <v>730</v>
      </c>
      <c r="B24" s="355" t="s">
        <v>731</v>
      </c>
      <c r="C24" s="352"/>
      <c r="D24" s="352" t="s">
        <v>166</v>
      </c>
      <c r="E24" s="352" t="s">
        <v>732</v>
      </c>
      <c r="F24" s="352" t="s">
        <v>733</v>
      </c>
      <c r="G24" s="361" t="s">
        <v>734</v>
      </c>
    </row>
    <row r="25" spans="1:7" s="2" customFormat="1" ht="14.1" customHeight="1">
      <c r="A25" s="350" t="s">
        <v>570</v>
      </c>
      <c r="B25" s="355" t="s">
        <v>735</v>
      </c>
      <c r="C25" s="352"/>
      <c r="D25" s="352" t="s">
        <v>11</v>
      </c>
      <c r="E25" s="352" t="s">
        <v>216</v>
      </c>
      <c r="F25" s="352"/>
      <c r="G25" s="361"/>
    </row>
    <row r="26" spans="1:7" s="2" customFormat="1" ht="14.1" customHeight="1">
      <c r="A26" s="350" t="s">
        <v>584</v>
      </c>
      <c r="B26" s="356">
        <v>44010</v>
      </c>
      <c r="C26" s="355">
        <v>0.3125</v>
      </c>
      <c r="D26" s="352" t="s">
        <v>9</v>
      </c>
      <c r="E26" s="352" t="s">
        <v>134</v>
      </c>
      <c r="F26" s="352"/>
      <c r="G26" s="361" t="s">
        <v>736</v>
      </c>
    </row>
    <row r="27" spans="1:7" s="2" customFormat="1" ht="14.1" customHeight="1">
      <c r="A27" s="350" t="s">
        <v>570</v>
      </c>
      <c r="B27" s="356">
        <v>44016</v>
      </c>
      <c r="C27" s="352"/>
      <c r="D27" s="352" t="s">
        <v>13</v>
      </c>
      <c r="E27" s="352" t="s">
        <v>36</v>
      </c>
      <c r="F27" s="352"/>
      <c r="G27" s="361" t="s">
        <v>101</v>
      </c>
    </row>
    <row r="28" spans="1:7" s="2" customFormat="1" ht="14.1" customHeight="1">
      <c r="A28" s="350" t="s">
        <v>584</v>
      </c>
      <c r="B28" s="356">
        <v>44017</v>
      </c>
      <c r="C28" s="355">
        <v>0.39583333333333331</v>
      </c>
      <c r="D28" s="352" t="s">
        <v>9</v>
      </c>
      <c r="E28" s="352" t="s">
        <v>196</v>
      </c>
      <c r="F28" s="352"/>
      <c r="G28" s="361" t="s">
        <v>80</v>
      </c>
    </row>
    <row r="29" spans="1:7" s="2" customFormat="1" ht="14.1" customHeight="1">
      <c r="A29" s="350" t="s">
        <v>570</v>
      </c>
      <c r="B29" s="356">
        <v>44023</v>
      </c>
      <c r="C29" s="352"/>
      <c r="D29" s="352" t="s">
        <v>166</v>
      </c>
      <c r="E29" s="352" t="s">
        <v>34</v>
      </c>
      <c r="F29" s="352" t="s">
        <v>423</v>
      </c>
      <c r="G29" s="361" t="s">
        <v>80</v>
      </c>
    </row>
    <row r="30" spans="1:7" s="2" customFormat="1" ht="14.1" customHeight="1">
      <c r="A30" s="350" t="s">
        <v>677</v>
      </c>
      <c r="B30" s="355"/>
      <c r="C30" s="352"/>
      <c r="D30" s="352" t="s">
        <v>10</v>
      </c>
      <c r="E30" s="352" t="s">
        <v>737</v>
      </c>
      <c r="F30" s="352"/>
      <c r="G30" s="361" t="s">
        <v>91</v>
      </c>
    </row>
    <row r="31" spans="1:7" s="2" customFormat="1" ht="14.1" customHeight="1">
      <c r="A31" s="350" t="s">
        <v>584</v>
      </c>
      <c r="B31" s="356">
        <v>44038</v>
      </c>
      <c r="C31" s="355">
        <v>0.3125</v>
      </c>
      <c r="D31" s="352" t="s">
        <v>9</v>
      </c>
      <c r="E31" s="352" t="s">
        <v>35</v>
      </c>
      <c r="F31" s="352"/>
      <c r="G31" s="361" t="s">
        <v>738</v>
      </c>
    </row>
    <row r="32" spans="1:7" s="2" customFormat="1" ht="14.1" customHeight="1">
      <c r="A32" s="350" t="s">
        <v>584</v>
      </c>
      <c r="B32" s="356">
        <v>44059</v>
      </c>
      <c r="C32" s="355">
        <v>0.3125</v>
      </c>
      <c r="D32" s="352" t="s">
        <v>9</v>
      </c>
      <c r="E32" s="352" t="s">
        <v>739</v>
      </c>
      <c r="F32" s="352"/>
      <c r="G32" s="361" t="s">
        <v>740</v>
      </c>
    </row>
    <row r="33" spans="1:7" s="2" customFormat="1" ht="14.1" customHeight="1">
      <c r="A33" s="350" t="s">
        <v>584</v>
      </c>
      <c r="B33" s="356">
        <v>44073</v>
      </c>
      <c r="C33" s="355">
        <v>0.3125</v>
      </c>
      <c r="D33" s="352" t="s">
        <v>9</v>
      </c>
      <c r="E33" s="352" t="s">
        <v>134</v>
      </c>
      <c r="F33" s="352"/>
      <c r="G33" s="361" t="s">
        <v>741</v>
      </c>
    </row>
    <row r="34" spans="1:7" s="2" customFormat="1" ht="14.1" customHeight="1">
      <c r="A34" s="350" t="s">
        <v>570</v>
      </c>
      <c r="B34" s="356">
        <v>44079</v>
      </c>
      <c r="C34" s="355">
        <v>0.60416666666666663</v>
      </c>
      <c r="D34" s="352" t="s">
        <v>11</v>
      </c>
      <c r="E34" s="352" t="s">
        <v>43</v>
      </c>
      <c r="F34" s="352" t="s">
        <v>115</v>
      </c>
      <c r="G34" s="361" t="s">
        <v>91</v>
      </c>
    </row>
    <row r="35" spans="1:7" s="2" customFormat="1" ht="14.1" customHeight="1">
      <c r="A35" s="350" t="s">
        <v>570</v>
      </c>
      <c r="B35" s="356">
        <v>44086</v>
      </c>
      <c r="C35" s="355">
        <v>0.60416666666666663</v>
      </c>
      <c r="D35" s="352" t="s">
        <v>10</v>
      </c>
      <c r="E35" s="352" t="s">
        <v>597</v>
      </c>
      <c r="F35" s="352" t="s">
        <v>115</v>
      </c>
      <c r="G35" s="361" t="s">
        <v>742</v>
      </c>
    </row>
    <row r="36" spans="1:7" s="2" customFormat="1" ht="14.1" customHeight="1">
      <c r="A36" s="350" t="s">
        <v>743</v>
      </c>
      <c r="B36" s="355" t="s">
        <v>744</v>
      </c>
      <c r="C36" s="352"/>
      <c r="D36" s="352" t="s">
        <v>11</v>
      </c>
      <c r="E36" s="352" t="s">
        <v>745</v>
      </c>
      <c r="F36" s="352"/>
      <c r="G36" s="361" t="s">
        <v>746</v>
      </c>
    </row>
    <row r="37" spans="1:7" s="2" customFormat="1" ht="14.1" customHeight="1">
      <c r="A37" s="350" t="s">
        <v>584</v>
      </c>
      <c r="B37" s="356">
        <v>44101</v>
      </c>
      <c r="C37" s="355">
        <v>0.3125</v>
      </c>
      <c r="D37" s="352" t="s">
        <v>9</v>
      </c>
      <c r="E37" s="352" t="s">
        <v>727</v>
      </c>
      <c r="F37" s="352"/>
      <c r="G37" s="361" t="s">
        <v>747</v>
      </c>
    </row>
    <row r="38" spans="1:7" s="2" customFormat="1" ht="14.1" customHeight="1">
      <c r="A38" s="350" t="s">
        <v>570</v>
      </c>
      <c r="B38" s="356">
        <v>44114</v>
      </c>
      <c r="C38" s="352"/>
      <c r="D38" s="352" t="s">
        <v>13</v>
      </c>
      <c r="E38" s="352" t="s">
        <v>48</v>
      </c>
      <c r="F38" s="352"/>
      <c r="G38" s="361" t="s">
        <v>101</v>
      </c>
    </row>
    <row r="39" spans="1:7" s="2" customFormat="1" ht="14.1" customHeight="1">
      <c r="A39" s="350" t="s">
        <v>570</v>
      </c>
      <c r="B39" s="356">
        <v>44114</v>
      </c>
      <c r="C39" s="355">
        <v>0.60416666666666663</v>
      </c>
      <c r="D39" s="352" t="s">
        <v>11</v>
      </c>
      <c r="E39" s="352" t="s">
        <v>46</v>
      </c>
      <c r="F39" s="352" t="s">
        <v>111</v>
      </c>
      <c r="G39" s="361"/>
    </row>
    <row r="40" spans="1:7" s="2" customFormat="1" ht="14.1" customHeight="1">
      <c r="A40" s="350" t="s">
        <v>570</v>
      </c>
      <c r="B40" s="356">
        <v>44121</v>
      </c>
      <c r="C40" s="355">
        <v>0.58333333333333337</v>
      </c>
      <c r="D40" s="352" t="s">
        <v>10</v>
      </c>
      <c r="E40" s="352" t="s">
        <v>748</v>
      </c>
      <c r="F40" s="352"/>
      <c r="G40" s="361" t="s">
        <v>749</v>
      </c>
    </row>
    <row r="41" spans="1:7" s="2" customFormat="1" ht="14.1" customHeight="1">
      <c r="A41" s="350" t="s">
        <v>572</v>
      </c>
      <c r="B41" s="356">
        <v>44130</v>
      </c>
      <c r="C41" s="355">
        <v>0.75</v>
      </c>
      <c r="D41" s="352" t="s">
        <v>9</v>
      </c>
      <c r="E41" s="352" t="s">
        <v>49</v>
      </c>
      <c r="F41" s="352" t="s">
        <v>56</v>
      </c>
      <c r="G41" s="361" t="s">
        <v>750</v>
      </c>
    </row>
    <row r="42" spans="1:7" s="2" customFormat="1" ht="14.1" customHeight="1">
      <c r="A42" s="350" t="s">
        <v>701</v>
      </c>
      <c r="B42" s="355"/>
      <c r="C42" s="352"/>
      <c r="D42" s="352" t="s">
        <v>10</v>
      </c>
      <c r="E42" s="352" t="s">
        <v>25</v>
      </c>
      <c r="F42" s="352"/>
      <c r="G42" s="361" t="s">
        <v>615</v>
      </c>
    </row>
    <row r="43" spans="1:7" s="2" customFormat="1" ht="14.1" customHeight="1">
      <c r="A43" s="350" t="s">
        <v>751</v>
      </c>
      <c r="B43" s="355" t="s">
        <v>752</v>
      </c>
      <c r="C43" s="352"/>
      <c r="D43" s="352" t="s">
        <v>11</v>
      </c>
      <c r="E43" s="352" t="s">
        <v>753</v>
      </c>
      <c r="F43" s="352" t="s">
        <v>159</v>
      </c>
      <c r="G43" s="361" t="s">
        <v>123</v>
      </c>
    </row>
    <row r="44" spans="1:7" s="2" customFormat="1" ht="14.1" customHeight="1">
      <c r="A44" s="350" t="s">
        <v>570</v>
      </c>
      <c r="B44" s="356">
        <v>44149</v>
      </c>
      <c r="C44" s="355">
        <v>0.375</v>
      </c>
      <c r="D44" s="352" t="s">
        <v>13</v>
      </c>
      <c r="E44" s="352" t="s">
        <v>754</v>
      </c>
      <c r="F44" s="352"/>
      <c r="G44" s="361" t="s">
        <v>746</v>
      </c>
    </row>
    <row r="45" spans="1:7" s="2" customFormat="1" ht="14.1" customHeight="1">
      <c r="A45" s="350" t="s">
        <v>570</v>
      </c>
      <c r="B45" s="356">
        <v>44156</v>
      </c>
      <c r="C45" s="355">
        <v>0.60416666666666663</v>
      </c>
      <c r="D45" s="352" t="s">
        <v>11</v>
      </c>
      <c r="E45" s="352" t="s">
        <v>20</v>
      </c>
      <c r="F45" s="352"/>
      <c r="G45" s="361" t="s">
        <v>91</v>
      </c>
    </row>
    <row r="46" spans="1:7" s="2" customFormat="1" ht="14.1" customHeight="1">
      <c r="A46" s="350" t="s">
        <v>569</v>
      </c>
      <c r="B46" s="356">
        <v>44161</v>
      </c>
      <c r="C46" s="355">
        <v>0.75</v>
      </c>
      <c r="D46" s="352" t="s">
        <v>11</v>
      </c>
      <c r="E46" s="352" t="s">
        <v>51</v>
      </c>
      <c r="F46" s="352"/>
      <c r="G46" s="361" t="s">
        <v>98</v>
      </c>
    </row>
    <row r="47" spans="1:7" s="2" customFormat="1" ht="14.1" customHeight="1">
      <c r="A47" s="350" t="s">
        <v>570</v>
      </c>
      <c r="B47" s="356">
        <v>44163</v>
      </c>
      <c r="C47" s="355">
        <v>0.41666666666666669</v>
      </c>
      <c r="D47" s="352" t="s">
        <v>13</v>
      </c>
      <c r="E47" s="352" t="s">
        <v>755</v>
      </c>
      <c r="F47" s="352" t="s">
        <v>71</v>
      </c>
      <c r="G47" s="361" t="s">
        <v>101</v>
      </c>
    </row>
    <row r="48" spans="1:7" s="2" customFormat="1" ht="14.1" customHeight="1">
      <c r="A48" s="350" t="s">
        <v>570</v>
      </c>
      <c r="B48" s="356">
        <v>44177</v>
      </c>
      <c r="C48" s="355">
        <v>0.66666666666666663</v>
      </c>
      <c r="D48" s="352" t="s">
        <v>13</v>
      </c>
      <c r="E48" s="352" t="s">
        <v>55</v>
      </c>
      <c r="F48" s="352" t="s">
        <v>79</v>
      </c>
      <c r="G48" s="361" t="s">
        <v>101</v>
      </c>
    </row>
    <row r="49" spans="1:7" s="2" customFormat="1" ht="14.1" customHeight="1">
      <c r="A49" s="350" t="s">
        <v>570</v>
      </c>
      <c r="B49" s="356">
        <v>44177</v>
      </c>
      <c r="C49" s="355">
        <v>0.79166666666666663</v>
      </c>
      <c r="D49" s="352" t="s">
        <v>13</v>
      </c>
      <c r="E49" s="352" t="s">
        <v>706</v>
      </c>
      <c r="F49" s="352" t="s">
        <v>507</v>
      </c>
      <c r="G49" s="361" t="s">
        <v>101</v>
      </c>
    </row>
    <row r="50" spans="1:7" s="2" customFormat="1" ht="14.1" customHeight="1">
      <c r="A50" s="350" t="s">
        <v>568</v>
      </c>
      <c r="B50" s="355" t="s">
        <v>756</v>
      </c>
      <c r="C50" s="355">
        <v>0.79166666666666663</v>
      </c>
      <c r="D50" s="352" t="s">
        <v>9</v>
      </c>
      <c r="E50" s="352" t="s">
        <v>14</v>
      </c>
      <c r="F50" s="352" t="s">
        <v>57</v>
      </c>
      <c r="G50" s="361" t="s">
        <v>101</v>
      </c>
    </row>
    <row r="51" spans="1:7" s="2" customFormat="1" ht="14.1" customHeight="1">
      <c r="A51" s="350"/>
      <c r="B51" s="351"/>
      <c r="C51" s="352"/>
      <c r="D51" s="352"/>
      <c r="E51" s="353"/>
      <c r="F51" s="353"/>
      <c r="G51" s="354"/>
    </row>
    <row r="52" spans="1:7" s="2" customFormat="1" ht="14.1" customHeight="1">
      <c r="A52" s="350"/>
      <c r="B52" s="351"/>
      <c r="C52" s="352"/>
      <c r="D52" s="352"/>
      <c r="E52" s="353"/>
      <c r="F52" s="353"/>
      <c r="G52" s="354"/>
    </row>
    <row r="53" spans="1:7" s="2" customFormat="1" ht="14.1" customHeight="1">
      <c r="A53" s="350"/>
      <c r="B53" s="351"/>
      <c r="C53" s="352"/>
      <c r="D53" s="352"/>
      <c r="E53" s="353"/>
      <c r="F53" s="353"/>
      <c r="G53" s="354"/>
    </row>
    <row r="54" spans="1:7" s="2" customFormat="1" ht="6" customHeight="1">
      <c r="A54" s="29"/>
      <c r="B54" s="30"/>
      <c r="C54" s="31"/>
      <c r="D54" s="31"/>
      <c r="E54" s="32"/>
      <c r="F54" s="32"/>
    </row>
    <row r="55" spans="1:7" s="2" customFormat="1" ht="9.75" customHeight="1">
      <c r="A55" s="512" t="s">
        <v>103</v>
      </c>
      <c r="B55" s="512"/>
      <c r="C55" s="512"/>
      <c r="D55" s="512"/>
      <c r="E55" s="512"/>
      <c r="F55" s="512"/>
    </row>
    <row r="56" spans="1:7" s="2" customFormat="1" ht="9.75" customHeight="1">
      <c r="A56" s="513" t="s">
        <v>104</v>
      </c>
      <c r="B56" s="513"/>
      <c r="C56" s="513"/>
      <c r="D56" s="513"/>
      <c r="E56" s="513"/>
      <c r="F56" s="513"/>
    </row>
    <row r="57" spans="1:7" s="2" customFormat="1" ht="10.5" customHeight="1">
      <c r="A57" s="512" t="s">
        <v>105</v>
      </c>
      <c r="B57" s="512"/>
      <c r="C57" s="512"/>
      <c r="D57" s="512"/>
      <c r="E57" s="512"/>
      <c r="F57" s="512"/>
    </row>
    <row r="58" spans="1:7" s="2" customFormat="1" ht="18" customHeight="1"/>
    <row r="59" spans="1:7" s="2" customFormat="1" ht="18" customHeight="1"/>
    <row r="60" spans="1:7" s="2" customFormat="1" ht="18" customHeight="1"/>
    <row r="61" spans="1:7" s="2" customFormat="1" ht="18" customHeight="1"/>
    <row r="62" spans="1:7" s="2" customFormat="1" ht="18" customHeight="1"/>
    <row r="63" spans="1:7" s="2" customFormat="1" ht="18" customHeight="1"/>
    <row r="64" spans="1:7" s="2" customFormat="1" ht="18" customHeight="1"/>
    <row r="65" s="2" customFormat="1" ht="18" customHeight="1"/>
    <row r="66" s="2" customFormat="1" ht="18" customHeight="1"/>
    <row r="67" s="2" customFormat="1" ht="18" customHeight="1"/>
    <row r="68" s="2" customFormat="1" ht="18" customHeight="1"/>
    <row r="69" s="2" customFormat="1" ht="18" customHeight="1"/>
    <row r="70" s="2" customFormat="1" ht="18" customHeight="1"/>
    <row r="71" s="2" customFormat="1" ht="18" customHeight="1"/>
  </sheetData>
  <mergeCells count="8">
    <mergeCell ref="A56:F56"/>
    <mergeCell ref="A57:F57"/>
    <mergeCell ref="A55:F55"/>
    <mergeCell ref="A1:G1"/>
    <mergeCell ref="A2:G2"/>
    <mergeCell ref="A3:G3"/>
    <mergeCell ref="A4:G4"/>
    <mergeCell ref="A5:G5"/>
  </mergeCells>
  <pageMargins left="0" right="0" top="0" bottom="0" header="0" footer="0.11811023622047245"/>
  <pageSetup paperSize="9" orientation="portrait" horizontalDpi="300" r:id="rId1"/>
  <headerFooter alignWithMargins="0">
    <oddFooter>&amp;R&amp;D &amp;T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1"/>
  <sheetViews>
    <sheetView workbookViewId="0">
      <selection activeCell="F9" sqref="F9"/>
    </sheetView>
  </sheetViews>
  <sheetFormatPr baseColWidth="10" defaultRowHeight="18" customHeight="1"/>
  <cols>
    <col min="1" max="1" width="5.44140625" bestFit="1" customWidth="1"/>
    <col min="2" max="2" width="12.33203125" customWidth="1"/>
    <col min="3" max="3" width="8.6640625" customWidth="1"/>
    <col min="4" max="4" width="2.33203125" bestFit="1" customWidth="1"/>
    <col min="5" max="5" width="40.5546875" customWidth="1"/>
    <col min="6" max="6" width="15.6640625" customWidth="1"/>
    <col min="7" max="7" width="13.33203125" customWidth="1"/>
  </cols>
  <sheetData>
    <row r="1" spans="1:7" ht="15.75" customHeight="1">
      <c r="A1" s="514" t="s">
        <v>0</v>
      </c>
      <c r="B1" s="514"/>
      <c r="C1" s="514"/>
      <c r="D1" s="514"/>
      <c r="E1" s="514"/>
      <c r="F1" s="514"/>
      <c r="G1" s="514"/>
    </row>
    <row r="2" spans="1:7" ht="12.75" customHeight="1">
      <c r="A2" s="515" t="s">
        <v>1</v>
      </c>
      <c r="B2" s="515"/>
      <c r="C2" s="515"/>
      <c r="D2" s="515"/>
      <c r="E2" s="515"/>
      <c r="F2" s="515"/>
      <c r="G2" s="515"/>
    </row>
    <row r="3" spans="1:7" ht="19.5" customHeight="1">
      <c r="A3" s="516" t="s">
        <v>2</v>
      </c>
      <c r="B3" s="516"/>
      <c r="C3" s="516"/>
      <c r="D3" s="516"/>
      <c r="E3" s="516"/>
      <c r="F3" s="516"/>
      <c r="G3" s="516"/>
    </row>
    <row r="4" spans="1:7" ht="12" customHeight="1">
      <c r="A4" s="517" t="s">
        <v>3</v>
      </c>
      <c r="B4" s="517"/>
      <c r="C4" s="517"/>
      <c r="D4" s="517"/>
      <c r="E4" s="517"/>
      <c r="F4" s="517"/>
      <c r="G4" s="517"/>
    </row>
    <row r="5" spans="1:7" ht="15.75" customHeight="1" thickBot="1">
      <c r="A5" s="521" t="s">
        <v>417</v>
      </c>
      <c r="B5" s="521"/>
      <c r="C5" s="521"/>
      <c r="D5" s="521"/>
      <c r="E5" s="521"/>
      <c r="F5" s="521"/>
      <c r="G5" s="521"/>
    </row>
    <row r="6" spans="1:7" s="1" customFormat="1" ht="18" customHeight="1" thickBot="1">
      <c r="A6" s="348" t="s">
        <v>148</v>
      </c>
      <c r="B6" s="349" t="s">
        <v>4</v>
      </c>
      <c r="C6" s="349" t="s">
        <v>149</v>
      </c>
      <c r="D6" s="519" t="s">
        <v>5</v>
      </c>
      <c r="E6" s="520"/>
      <c r="F6" s="349" t="s">
        <v>6</v>
      </c>
      <c r="G6" s="349" t="s">
        <v>757</v>
      </c>
    </row>
    <row r="7" spans="1:7" s="2" customFormat="1" ht="14.1" customHeight="1" thickBot="1">
      <c r="A7" s="368" t="s">
        <v>568</v>
      </c>
      <c r="B7" s="369">
        <v>43855</v>
      </c>
      <c r="C7" s="370">
        <v>0.8125</v>
      </c>
      <c r="D7" s="371" t="s">
        <v>9</v>
      </c>
      <c r="E7" s="371" t="s">
        <v>758</v>
      </c>
      <c r="F7" s="372" t="s">
        <v>57</v>
      </c>
      <c r="G7" s="373" t="s">
        <v>759</v>
      </c>
    </row>
    <row r="8" spans="1:7" s="2" customFormat="1" ht="14.1" customHeight="1" thickBot="1">
      <c r="A8" s="374" t="s">
        <v>570</v>
      </c>
      <c r="B8" s="375">
        <v>43870</v>
      </c>
      <c r="C8" s="376">
        <v>0.58333333333333337</v>
      </c>
      <c r="D8" s="377" t="s">
        <v>13</v>
      </c>
      <c r="E8" s="377" t="s">
        <v>760</v>
      </c>
      <c r="F8" s="378" t="s">
        <v>57</v>
      </c>
      <c r="G8" s="378"/>
    </row>
    <row r="9" spans="1:7" s="2" customFormat="1" ht="14.1" customHeight="1" thickBot="1">
      <c r="A9" s="379" t="s">
        <v>568</v>
      </c>
      <c r="B9" s="380">
        <v>43876</v>
      </c>
      <c r="C9" s="381">
        <v>0.79166666666666663</v>
      </c>
      <c r="D9" s="382" t="s">
        <v>761</v>
      </c>
      <c r="E9" s="382" t="s">
        <v>762</v>
      </c>
      <c r="F9" s="383" t="s">
        <v>57</v>
      </c>
      <c r="G9" s="383"/>
    </row>
    <row r="10" spans="1:7" s="2" customFormat="1" ht="14.1" customHeight="1" thickBot="1">
      <c r="A10" s="379" t="s">
        <v>568</v>
      </c>
      <c r="B10" s="380">
        <v>43883</v>
      </c>
      <c r="C10" s="381">
        <v>0.8125</v>
      </c>
      <c r="D10" s="382" t="s">
        <v>9</v>
      </c>
      <c r="E10" s="382" t="s">
        <v>763</v>
      </c>
      <c r="F10" s="383" t="s">
        <v>57</v>
      </c>
      <c r="G10" s="378" t="s">
        <v>764</v>
      </c>
    </row>
    <row r="11" spans="1:7" s="2" customFormat="1" ht="14.1" customHeight="1" thickBot="1">
      <c r="A11" s="379" t="s">
        <v>601</v>
      </c>
      <c r="B11" s="380">
        <v>43895</v>
      </c>
      <c r="C11" s="381">
        <v>0.79166666666666663</v>
      </c>
      <c r="D11" s="382" t="s">
        <v>9</v>
      </c>
      <c r="E11" s="382" t="s">
        <v>19</v>
      </c>
      <c r="F11" s="383" t="s">
        <v>58</v>
      </c>
      <c r="G11" s="378"/>
    </row>
    <row r="12" spans="1:7" s="2" customFormat="1" ht="14.1" customHeight="1" thickBot="1">
      <c r="A12" s="384" t="s">
        <v>568</v>
      </c>
      <c r="B12" s="385">
        <v>43897</v>
      </c>
      <c r="C12" s="386">
        <v>0.79166666666666663</v>
      </c>
      <c r="D12" s="387" t="s">
        <v>13</v>
      </c>
      <c r="E12" s="387" t="s">
        <v>765</v>
      </c>
      <c r="F12" s="388"/>
      <c r="G12" s="388"/>
    </row>
    <row r="13" spans="1:7" s="2" customFormat="1" ht="14.1" customHeight="1" thickBot="1">
      <c r="A13" s="368" t="s">
        <v>568</v>
      </c>
      <c r="B13" s="369">
        <v>43904</v>
      </c>
      <c r="C13" s="370">
        <v>0.8125</v>
      </c>
      <c r="D13" s="371" t="s">
        <v>9</v>
      </c>
      <c r="E13" s="371" t="s">
        <v>766</v>
      </c>
      <c r="F13" s="372" t="s">
        <v>57</v>
      </c>
      <c r="G13" s="373" t="s">
        <v>767</v>
      </c>
    </row>
    <row r="14" spans="1:7" s="2" customFormat="1" ht="14.1" customHeight="1" thickBot="1">
      <c r="A14" s="368"/>
      <c r="B14" s="371"/>
      <c r="C14" s="371"/>
      <c r="D14" s="371" t="s">
        <v>10</v>
      </c>
      <c r="E14" s="371" t="s">
        <v>25</v>
      </c>
      <c r="F14" s="372"/>
      <c r="G14" s="373"/>
    </row>
    <row r="15" spans="1:7" s="2" customFormat="1" ht="14.1" customHeight="1" thickBot="1">
      <c r="A15" s="368" t="s">
        <v>568</v>
      </c>
      <c r="B15" s="369">
        <v>43925</v>
      </c>
      <c r="C15" s="370">
        <v>0.8125</v>
      </c>
      <c r="D15" s="371" t="s">
        <v>9</v>
      </c>
      <c r="E15" s="371" t="s">
        <v>768</v>
      </c>
      <c r="F15" s="372" t="s">
        <v>57</v>
      </c>
      <c r="G15" s="373" t="s">
        <v>769</v>
      </c>
    </row>
    <row r="16" spans="1:7" s="2" customFormat="1" ht="14.1" customHeight="1" thickBot="1">
      <c r="A16" s="389" t="s">
        <v>570</v>
      </c>
      <c r="B16" s="390">
        <v>43940</v>
      </c>
      <c r="C16" s="391"/>
      <c r="D16" s="391" t="s">
        <v>166</v>
      </c>
      <c r="E16" s="391" t="s">
        <v>770</v>
      </c>
      <c r="F16" s="392"/>
      <c r="G16" s="392"/>
    </row>
    <row r="17" spans="1:7" s="2" customFormat="1" ht="14.1" customHeight="1" thickBot="1">
      <c r="A17" s="368" t="s">
        <v>570</v>
      </c>
      <c r="B17" s="369">
        <v>43940</v>
      </c>
      <c r="C17" s="370">
        <v>0.58333333333333337</v>
      </c>
      <c r="D17" s="371" t="s">
        <v>9</v>
      </c>
      <c r="E17" s="371" t="s">
        <v>724</v>
      </c>
      <c r="F17" s="372" t="s">
        <v>57</v>
      </c>
      <c r="G17" s="392"/>
    </row>
    <row r="18" spans="1:7" s="2" customFormat="1" ht="14.1" customHeight="1" thickBot="1">
      <c r="A18" s="368" t="s">
        <v>584</v>
      </c>
      <c r="B18" s="369">
        <v>43955</v>
      </c>
      <c r="C18" s="370">
        <v>0.35416666666666669</v>
      </c>
      <c r="D18" s="371" t="s">
        <v>9</v>
      </c>
      <c r="E18" s="371" t="s">
        <v>726</v>
      </c>
      <c r="F18" s="372" t="s">
        <v>57</v>
      </c>
      <c r="G18" s="373" t="s">
        <v>771</v>
      </c>
    </row>
    <row r="19" spans="1:7" s="2" customFormat="1" ht="14.1" customHeight="1" thickBot="1">
      <c r="A19" s="384" t="s">
        <v>572</v>
      </c>
      <c r="B19" s="387" t="s">
        <v>772</v>
      </c>
      <c r="C19" s="386">
        <v>0.75</v>
      </c>
      <c r="D19" s="387" t="s">
        <v>166</v>
      </c>
      <c r="E19" s="387" t="s">
        <v>773</v>
      </c>
      <c r="F19" s="388" t="s">
        <v>57</v>
      </c>
      <c r="G19" s="388"/>
    </row>
    <row r="20" spans="1:7" s="2" customFormat="1" ht="14.1" customHeight="1" thickBot="1">
      <c r="A20" s="368" t="s">
        <v>584</v>
      </c>
      <c r="B20" s="369">
        <v>43969</v>
      </c>
      <c r="C20" s="370">
        <v>0.35416666666666669</v>
      </c>
      <c r="D20" s="371" t="s">
        <v>9</v>
      </c>
      <c r="E20" s="371" t="s">
        <v>774</v>
      </c>
      <c r="F20" s="372" t="s">
        <v>775</v>
      </c>
      <c r="G20" s="373" t="s">
        <v>776</v>
      </c>
    </row>
    <row r="21" spans="1:7" s="2" customFormat="1" ht="14.1" customHeight="1" thickBot="1">
      <c r="A21" s="368" t="s">
        <v>584</v>
      </c>
      <c r="B21" s="369">
        <v>43983</v>
      </c>
      <c r="C21" s="370">
        <v>0.35416666666666669</v>
      </c>
      <c r="D21" s="371" t="s">
        <v>9</v>
      </c>
      <c r="E21" s="371" t="s">
        <v>24</v>
      </c>
      <c r="F21" s="372"/>
      <c r="G21" s="373" t="s">
        <v>777</v>
      </c>
    </row>
    <row r="22" spans="1:7" s="2" customFormat="1" ht="14.1" customHeight="1" thickBot="1">
      <c r="A22" s="384" t="s">
        <v>584</v>
      </c>
      <c r="B22" s="385">
        <v>43990</v>
      </c>
      <c r="C22" s="387"/>
      <c r="D22" s="387" t="s">
        <v>166</v>
      </c>
      <c r="E22" s="387" t="s">
        <v>32</v>
      </c>
      <c r="F22" s="388"/>
      <c r="G22" s="388"/>
    </row>
    <row r="23" spans="1:7" s="2" customFormat="1" ht="14.1" customHeight="1" thickBot="1">
      <c r="A23" s="368" t="s">
        <v>584</v>
      </c>
      <c r="B23" s="369">
        <v>43997</v>
      </c>
      <c r="C23" s="370">
        <v>0.35416666666666669</v>
      </c>
      <c r="D23" s="371" t="s">
        <v>9</v>
      </c>
      <c r="E23" s="371" t="s">
        <v>29</v>
      </c>
      <c r="F23" s="372" t="s">
        <v>594</v>
      </c>
      <c r="G23" s="373" t="s">
        <v>778</v>
      </c>
    </row>
    <row r="24" spans="1:7" s="2" customFormat="1" ht="14.1" customHeight="1" thickBot="1">
      <c r="A24" s="384" t="s">
        <v>779</v>
      </c>
      <c r="B24" s="387" t="s">
        <v>780</v>
      </c>
      <c r="C24" s="387"/>
      <c r="D24" s="387" t="s">
        <v>166</v>
      </c>
      <c r="E24" s="387" t="s">
        <v>781</v>
      </c>
      <c r="F24" s="388" t="s">
        <v>782</v>
      </c>
      <c r="G24" s="388"/>
    </row>
    <row r="25" spans="1:7" s="2" customFormat="1" ht="14.1" customHeight="1" thickBot="1">
      <c r="A25" s="368" t="s">
        <v>584</v>
      </c>
      <c r="B25" s="369">
        <v>44018</v>
      </c>
      <c r="C25" s="370">
        <v>0.35416666666666669</v>
      </c>
      <c r="D25" s="371" t="s">
        <v>9</v>
      </c>
      <c r="E25" s="371" t="s">
        <v>783</v>
      </c>
      <c r="F25" s="372" t="s">
        <v>66</v>
      </c>
      <c r="G25" s="373" t="s">
        <v>80</v>
      </c>
    </row>
    <row r="26" spans="1:7" s="2" customFormat="1" ht="14.1" customHeight="1" thickBot="1">
      <c r="A26" s="368" t="s">
        <v>584</v>
      </c>
      <c r="B26" s="369">
        <v>44032</v>
      </c>
      <c r="C26" s="370">
        <v>0.35416666666666669</v>
      </c>
      <c r="D26" s="371" t="s">
        <v>9</v>
      </c>
      <c r="E26" s="371" t="s">
        <v>784</v>
      </c>
      <c r="F26" s="372" t="s">
        <v>785</v>
      </c>
      <c r="G26" s="373" t="s">
        <v>786</v>
      </c>
    </row>
    <row r="27" spans="1:7" s="2" customFormat="1" ht="14.1" customHeight="1" thickBot="1">
      <c r="A27" s="384" t="s">
        <v>570</v>
      </c>
      <c r="B27" s="385">
        <v>44038</v>
      </c>
      <c r="C27" s="386">
        <v>0.45833333333333331</v>
      </c>
      <c r="D27" s="387"/>
      <c r="E27" s="387" t="s">
        <v>118</v>
      </c>
      <c r="F27" s="388"/>
      <c r="G27" s="388"/>
    </row>
    <row r="28" spans="1:7" s="2" customFormat="1" ht="14.1" customHeight="1" thickBot="1">
      <c r="A28" s="384" t="s">
        <v>570</v>
      </c>
      <c r="B28" s="387" t="s">
        <v>787</v>
      </c>
      <c r="C28" s="386">
        <v>0.33333333333333331</v>
      </c>
      <c r="D28" s="387" t="s">
        <v>9</v>
      </c>
      <c r="E28" s="387" t="s">
        <v>216</v>
      </c>
      <c r="F28" s="388" t="s">
        <v>62</v>
      </c>
      <c r="G28" s="388"/>
    </row>
    <row r="29" spans="1:7" s="2" customFormat="1" ht="14.1" customHeight="1" thickBot="1">
      <c r="A29" s="374" t="s">
        <v>570</v>
      </c>
      <c r="B29" s="375">
        <v>44052</v>
      </c>
      <c r="C29" s="376">
        <v>0.6875</v>
      </c>
      <c r="D29" s="377" t="s">
        <v>13</v>
      </c>
      <c r="E29" s="377" t="s">
        <v>36</v>
      </c>
      <c r="F29" s="378" t="s">
        <v>57</v>
      </c>
      <c r="G29" s="378"/>
    </row>
    <row r="30" spans="1:7" s="2" customFormat="1" ht="14.1" customHeight="1" thickBot="1">
      <c r="A30" s="368" t="s">
        <v>584</v>
      </c>
      <c r="B30" s="369">
        <v>44053</v>
      </c>
      <c r="C30" s="370">
        <v>0.41666666666666669</v>
      </c>
      <c r="D30" s="371" t="s">
        <v>9</v>
      </c>
      <c r="E30" s="371" t="s">
        <v>788</v>
      </c>
      <c r="F30" s="372" t="s">
        <v>57</v>
      </c>
      <c r="G30" s="373"/>
    </row>
    <row r="31" spans="1:7" s="2" customFormat="1" ht="14.1" customHeight="1" thickBot="1">
      <c r="A31" s="368" t="s">
        <v>584</v>
      </c>
      <c r="B31" s="369">
        <v>44067</v>
      </c>
      <c r="C31" s="370">
        <v>0.35416666666666669</v>
      </c>
      <c r="D31" s="371" t="s">
        <v>9</v>
      </c>
      <c r="E31" s="371" t="s">
        <v>789</v>
      </c>
      <c r="F31" s="372" t="s">
        <v>790</v>
      </c>
      <c r="G31" s="373" t="s">
        <v>791</v>
      </c>
    </row>
    <row r="32" spans="1:7" s="2" customFormat="1" ht="14.1" customHeight="1" thickBot="1">
      <c r="A32" s="384" t="s">
        <v>570</v>
      </c>
      <c r="B32" s="385">
        <v>44073</v>
      </c>
      <c r="C32" s="387"/>
      <c r="D32" s="387" t="s">
        <v>166</v>
      </c>
      <c r="E32" s="387" t="s">
        <v>792</v>
      </c>
      <c r="F32" s="388" t="s">
        <v>793</v>
      </c>
      <c r="G32" s="388"/>
    </row>
    <row r="33" spans="1:7" s="2" customFormat="1" ht="14.1" customHeight="1" thickBot="1">
      <c r="A33" s="393" t="s">
        <v>570</v>
      </c>
      <c r="B33" s="394">
        <v>44080</v>
      </c>
      <c r="C33" s="395">
        <v>0.60416666666666663</v>
      </c>
      <c r="D33" s="396" t="s">
        <v>13</v>
      </c>
      <c r="E33" s="396" t="s">
        <v>43</v>
      </c>
      <c r="F33" s="373"/>
      <c r="G33" s="373"/>
    </row>
    <row r="34" spans="1:7" s="2" customFormat="1" ht="14.1" customHeight="1" thickBot="1">
      <c r="A34" s="368" t="s">
        <v>584</v>
      </c>
      <c r="B34" s="369">
        <v>44081</v>
      </c>
      <c r="C34" s="370">
        <v>0.35416666666666669</v>
      </c>
      <c r="D34" s="371" t="s">
        <v>9</v>
      </c>
      <c r="E34" s="371" t="s">
        <v>29</v>
      </c>
      <c r="F34" s="372"/>
      <c r="G34" s="373" t="s">
        <v>794</v>
      </c>
    </row>
    <row r="35" spans="1:7" s="2" customFormat="1" ht="14.1" customHeight="1" thickBot="1">
      <c r="A35" s="368" t="s">
        <v>570</v>
      </c>
      <c r="B35" s="369">
        <v>44087</v>
      </c>
      <c r="C35" s="370">
        <v>0.60416666666666663</v>
      </c>
      <c r="D35" s="371" t="s">
        <v>10</v>
      </c>
      <c r="E35" s="371" t="s">
        <v>113</v>
      </c>
      <c r="F35" s="372" t="s">
        <v>74</v>
      </c>
      <c r="G35" s="373" t="s">
        <v>795</v>
      </c>
    </row>
    <row r="36" spans="1:7" s="2" customFormat="1" ht="14.1" customHeight="1" thickBot="1">
      <c r="A36" s="368" t="s">
        <v>584</v>
      </c>
      <c r="B36" s="369">
        <v>44102</v>
      </c>
      <c r="C36" s="370">
        <v>0.35416666666666669</v>
      </c>
      <c r="D36" s="371" t="s">
        <v>9</v>
      </c>
      <c r="E36" s="371" t="s">
        <v>796</v>
      </c>
      <c r="F36" s="372" t="s">
        <v>797</v>
      </c>
      <c r="G36" s="373" t="s">
        <v>798</v>
      </c>
    </row>
    <row r="37" spans="1:7" s="2" customFormat="1" ht="14.1" customHeight="1" thickBot="1">
      <c r="A37" s="384" t="s">
        <v>570</v>
      </c>
      <c r="B37" s="387" t="s">
        <v>799</v>
      </c>
      <c r="C37" s="386">
        <v>0.33333333333333331</v>
      </c>
      <c r="D37" s="387" t="s">
        <v>9</v>
      </c>
      <c r="E37" s="387" t="s">
        <v>170</v>
      </c>
      <c r="F37" s="388" t="s">
        <v>171</v>
      </c>
      <c r="G37" s="388"/>
    </row>
    <row r="38" spans="1:7" s="2" customFormat="1" ht="14.1" customHeight="1" thickBot="1">
      <c r="A38" s="384" t="s">
        <v>570</v>
      </c>
      <c r="B38" s="385">
        <v>44108</v>
      </c>
      <c r="C38" s="386">
        <v>0.60416666666666663</v>
      </c>
      <c r="D38" s="387" t="s">
        <v>13</v>
      </c>
      <c r="E38" s="387" t="s">
        <v>800</v>
      </c>
      <c r="F38" s="388" t="s">
        <v>115</v>
      </c>
      <c r="G38" s="388"/>
    </row>
    <row r="39" spans="1:7" s="2" customFormat="1" ht="14.1" customHeight="1" thickBot="1">
      <c r="A39" s="368" t="s">
        <v>570</v>
      </c>
      <c r="B39" s="369">
        <v>44115</v>
      </c>
      <c r="C39" s="370">
        <v>0.58333333333333337</v>
      </c>
      <c r="D39" s="371" t="s">
        <v>9</v>
      </c>
      <c r="E39" s="371" t="s">
        <v>801</v>
      </c>
      <c r="F39" s="372" t="s">
        <v>66</v>
      </c>
      <c r="G39" s="373"/>
    </row>
    <row r="40" spans="1:7" s="2" customFormat="1" ht="14.1" customHeight="1" thickBot="1">
      <c r="A40" s="384" t="s">
        <v>570</v>
      </c>
      <c r="B40" s="387" t="s">
        <v>802</v>
      </c>
      <c r="C40" s="386">
        <v>0.33333333333333331</v>
      </c>
      <c r="D40" s="387" t="s">
        <v>9</v>
      </c>
      <c r="E40" s="387" t="s">
        <v>217</v>
      </c>
      <c r="F40" s="388" t="s">
        <v>171</v>
      </c>
      <c r="G40" s="388"/>
    </row>
    <row r="41" spans="1:7" s="2" customFormat="1" ht="14.1" customHeight="1" thickBot="1">
      <c r="A41" s="374" t="s">
        <v>570</v>
      </c>
      <c r="B41" s="375">
        <v>44129</v>
      </c>
      <c r="C41" s="376">
        <v>0.79166666666666663</v>
      </c>
      <c r="D41" s="377" t="s">
        <v>13</v>
      </c>
      <c r="E41" s="377" t="s">
        <v>48</v>
      </c>
      <c r="F41" s="378" t="s">
        <v>803</v>
      </c>
      <c r="G41" s="378"/>
    </row>
    <row r="42" spans="1:7" s="2" customFormat="1" ht="14.1" customHeight="1" thickBot="1">
      <c r="A42" s="379"/>
      <c r="B42" s="382"/>
      <c r="C42" s="382"/>
      <c r="D42" s="382" t="s">
        <v>10</v>
      </c>
      <c r="E42" s="382" t="s">
        <v>25</v>
      </c>
      <c r="F42" s="383" t="s">
        <v>66</v>
      </c>
      <c r="G42" s="378"/>
    </row>
    <row r="43" spans="1:7" s="2" customFormat="1" ht="14.1" customHeight="1" thickBot="1">
      <c r="A43" s="384" t="s">
        <v>570</v>
      </c>
      <c r="B43" s="387" t="s">
        <v>804</v>
      </c>
      <c r="C43" s="386">
        <v>0.33333333333333331</v>
      </c>
      <c r="D43" s="387" t="s">
        <v>9</v>
      </c>
      <c r="E43" s="387" t="s">
        <v>805</v>
      </c>
      <c r="F43" s="388" t="s">
        <v>806</v>
      </c>
      <c r="G43" s="388"/>
    </row>
    <row r="44" spans="1:7" s="2" customFormat="1" ht="14.1" customHeight="1" thickBot="1">
      <c r="A44" s="374" t="s">
        <v>807</v>
      </c>
      <c r="B44" s="397">
        <v>40793</v>
      </c>
      <c r="C44" s="377"/>
      <c r="D44" s="377" t="s">
        <v>13</v>
      </c>
      <c r="E44" s="377" t="s">
        <v>808</v>
      </c>
      <c r="F44" s="378" t="s">
        <v>78</v>
      </c>
      <c r="G44" s="378"/>
    </row>
    <row r="45" spans="1:7" s="2" customFormat="1" ht="14.1" customHeight="1" thickBot="1">
      <c r="A45" s="368" t="s">
        <v>570</v>
      </c>
      <c r="B45" s="369">
        <v>44157</v>
      </c>
      <c r="C45" s="370">
        <v>0.60416666666666663</v>
      </c>
      <c r="D45" s="371" t="s">
        <v>761</v>
      </c>
      <c r="E45" s="371" t="s">
        <v>20</v>
      </c>
      <c r="F45" s="372" t="s">
        <v>115</v>
      </c>
      <c r="G45" s="372"/>
    </row>
    <row r="46" spans="1:7" s="2" customFormat="1" ht="14.1" customHeight="1" thickBot="1">
      <c r="A46" s="393" t="s">
        <v>570</v>
      </c>
      <c r="B46" s="394">
        <v>44164</v>
      </c>
      <c r="C46" s="395">
        <v>0.39583333333333331</v>
      </c>
      <c r="D46" s="396" t="s">
        <v>11</v>
      </c>
      <c r="E46" s="396" t="s">
        <v>54</v>
      </c>
      <c r="F46" s="373" t="s">
        <v>71</v>
      </c>
      <c r="G46" s="378"/>
    </row>
    <row r="47" spans="1:7" s="2" customFormat="1" ht="14.1" customHeight="1" thickBot="1">
      <c r="A47" s="374" t="s">
        <v>570</v>
      </c>
      <c r="B47" s="375">
        <v>44178</v>
      </c>
      <c r="C47" s="376">
        <v>0.66666666666666663</v>
      </c>
      <c r="D47" s="377" t="s">
        <v>13</v>
      </c>
      <c r="E47" s="377" t="s">
        <v>117</v>
      </c>
      <c r="F47" s="378" t="s">
        <v>57</v>
      </c>
      <c r="G47" s="373"/>
    </row>
    <row r="48" spans="1:7" s="2" customFormat="1" ht="14.1" customHeight="1" thickBot="1">
      <c r="A48" s="374"/>
      <c r="B48" s="377"/>
      <c r="C48" s="377"/>
      <c r="D48" s="377" t="s">
        <v>13</v>
      </c>
      <c r="E48" s="377" t="s">
        <v>809</v>
      </c>
      <c r="F48" s="378" t="s">
        <v>810</v>
      </c>
      <c r="G48" s="378"/>
    </row>
    <row r="49" spans="1:7" s="2" customFormat="1" ht="14.1" customHeight="1" thickBot="1">
      <c r="A49" s="368" t="s">
        <v>568</v>
      </c>
      <c r="B49" s="398">
        <v>39822</v>
      </c>
      <c r="C49" s="370">
        <v>0.79166666666666663</v>
      </c>
      <c r="D49" s="371" t="s">
        <v>9</v>
      </c>
      <c r="E49" s="371" t="s">
        <v>14</v>
      </c>
      <c r="F49" s="372" t="s">
        <v>57</v>
      </c>
      <c r="G49" s="373"/>
    </row>
    <row r="50" spans="1:7" s="2" customFormat="1" ht="14.1" customHeight="1">
      <c r="A50" s="10"/>
      <c r="B50" s="11"/>
      <c r="C50" s="12"/>
      <c r="D50" s="12"/>
      <c r="E50" s="13"/>
      <c r="F50" s="14"/>
    </row>
    <row r="51" spans="1:7" s="2" customFormat="1" ht="14.1" customHeight="1">
      <c r="A51" s="10"/>
      <c r="B51" s="11"/>
      <c r="C51" s="12"/>
      <c r="D51" s="12"/>
      <c r="E51" s="13"/>
      <c r="F51" s="14"/>
    </row>
    <row r="52" spans="1:7" s="2" customFormat="1" ht="14.1" customHeight="1">
      <c r="A52" s="10"/>
      <c r="B52" s="11"/>
      <c r="C52" s="12"/>
      <c r="D52" s="12"/>
      <c r="E52" s="13"/>
      <c r="F52" s="14"/>
    </row>
    <row r="53" spans="1:7" s="2" customFormat="1" ht="14.1" customHeight="1">
      <c r="A53" s="24"/>
      <c r="B53" s="25"/>
      <c r="C53" s="26"/>
      <c r="D53" s="26"/>
      <c r="E53" s="27"/>
      <c r="F53" s="28"/>
    </row>
    <row r="54" spans="1:7" s="2" customFormat="1" ht="6" customHeight="1">
      <c r="A54" s="29"/>
      <c r="B54" s="30"/>
      <c r="C54" s="31"/>
      <c r="D54" s="31"/>
      <c r="E54" s="32"/>
      <c r="F54" s="32"/>
    </row>
    <row r="55" spans="1:7" s="2" customFormat="1" ht="9.75" customHeight="1">
      <c r="A55" s="512" t="s">
        <v>103</v>
      </c>
      <c r="B55" s="512"/>
      <c r="C55" s="512"/>
      <c r="D55" s="512"/>
      <c r="E55" s="512"/>
      <c r="F55" s="512"/>
    </row>
    <row r="56" spans="1:7" s="2" customFormat="1" ht="9.75" customHeight="1">
      <c r="A56" s="513" t="s">
        <v>104</v>
      </c>
      <c r="B56" s="513"/>
      <c r="C56" s="513"/>
      <c r="D56" s="513"/>
      <c r="E56" s="513"/>
      <c r="F56" s="513"/>
    </row>
    <row r="57" spans="1:7" s="2" customFormat="1" ht="10.5" customHeight="1">
      <c r="A57" s="512" t="s">
        <v>105</v>
      </c>
      <c r="B57" s="512"/>
      <c r="C57" s="512"/>
      <c r="D57" s="512"/>
      <c r="E57" s="512"/>
      <c r="F57" s="512"/>
    </row>
    <row r="58" spans="1:7" s="2" customFormat="1" ht="18" customHeight="1"/>
    <row r="59" spans="1:7" s="2" customFormat="1" ht="18" customHeight="1"/>
    <row r="60" spans="1:7" s="2" customFormat="1" ht="18" customHeight="1"/>
    <row r="61" spans="1:7" s="2" customFormat="1" ht="18" customHeight="1"/>
    <row r="62" spans="1:7" s="2" customFormat="1" ht="18" customHeight="1"/>
    <row r="63" spans="1:7" s="2" customFormat="1" ht="18" customHeight="1"/>
    <row r="64" spans="1:7" s="2" customFormat="1" ht="18" customHeight="1"/>
    <row r="65" s="2" customFormat="1" ht="18" customHeight="1"/>
    <row r="66" s="2" customFormat="1" ht="18" customHeight="1"/>
    <row r="67" s="2" customFormat="1" ht="18" customHeight="1"/>
    <row r="68" s="2" customFormat="1" ht="18" customHeight="1"/>
    <row r="69" s="2" customFormat="1" ht="18" customHeight="1"/>
    <row r="70" s="2" customFormat="1" ht="18" customHeight="1"/>
    <row r="71" s="2" customFormat="1" ht="18" customHeight="1"/>
  </sheetData>
  <mergeCells count="9">
    <mergeCell ref="A56:F56"/>
    <mergeCell ref="A57:F57"/>
    <mergeCell ref="A55:F55"/>
    <mergeCell ref="D6:E6"/>
    <mergeCell ref="A1:G1"/>
    <mergeCell ref="A2:G2"/>
    <mergeCell ref="A3:G3"/>
    <mergeCell ref="A4:G4"/>
    <mergeCell ref="A5:G5"/>
  </mergeCells>
  <pageMargins left="0" right="0" top="0" bottom="0" header="0" footer="0.11811023622047245"/>
  <pageSetup paperSize="9" orientation="portrait" horizontalDpi="300" r:id="rId1"/>
  <headerFooter alignWithMargins="0">
    <oddFooter>&amp;R&amp;D &amp;T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1"/>
  <sheetViews>
    <sheetView workbookViewId="0">
      <selection activeCell="H16" sqref="H16"/>
    </sheetView>
  </sheetViews>
  <sheetFormatPr baseColWidth="10" defaultRowHeight="18" customHeight="1"/>
  <cols>
    <col min="1" max="1" width="5" bestFit="1" customWidth="1"/>
    <col min="2" max="2" width="10.33203125" style="409" customWidth="1"/>
    <col min="3" max="3" width="8.5546875" customWidth="1"/>
    <col min="4" max="4" width="37.33203125" customWidth="1"/>
    <col min="5" max="5" width="16.6640625" customWidth="1"/>
    <col min="6" max="6" width="19.33203125" customWidth="1"/>
  </cols>
  <sheetData>
    <row r="1" spans="1:6" ht="15.75" customHeight="1">
      <c r="A1" s="514" t="s">
        <v>0</v>
      </c>
      <c r="B1" s="514"/>
      <c r="C1" s="514"/>
      <c r="D1" s="514"/>
      <c r="E1" s="514"/>
      <c r="F1" s="514"/>
    </row>
    <row r="2" spans="1:6" ht="12.75" customHeight="1">
      <c r="A2" s="515" t="s">
        <v>1</v>
      </c>
      <c r="B2" s="515"/>
      <c r="C2" s="515"/>
      <c r="D2" s="515"/>
      <c r="E2" s="515"/>
      <c r="F2" s="515"/>
    </row>
    <row r="3" spans="1:6" ht="19.5" customHeight="1">
      <c r="A3" s="516" t="s">
        <v>2</v>
      </c>
      <c r="B3" s="516"/>
      <c r="C3" s="516"/>
      <c r="D3" s="516"/>
      <c r="E3" s="516"/>
      <c r="F3" s="516"/>
    </row>
    <row r="4" spans="1:6" ht="12" customHeight="1">
      <c r="A4" s="517" t="s">
        <v>3</v>
      </c>
      <c r="B4" s="517"/>
      <c r="C4" s="517"/>
      <c r="D4" s="517"/>
      <c r="E4" s="517"/>
      <c r="F4" s="517"/>
    </row>
    <row r="5" spans="1:6" ht="15.75" customHeight="1">
      <c r="A5" s="510" t="s">
        <v>416</v>
      </c>
      <c r="B5" s="510"/>
      <c r="C5" s="510"/>
      <c r="D5" s="510"/>
      <c r="E5" s="510"/>
      <c r="F5" s="510"/>
    </row>
    <row r="6" spans="1:6" s="2" customFormat="1" ht="18" customHeight="1">
      <c r="A6" s="359" t="s">
        <v>148</v>
      </c>
      <c r="B6" s="410" t="s">
        <v>4</v>
      </c>
      <c r="C6" s="359" t="s">
        <v>149</v>
      </c>
      <c r="D6" s="359" t="s">
        <v>5</v>
      </c>
      <c r="E6" s="359" t="s">
        <v>6</v>
      </c>
      <c r="F6" s="359"/>
    </row>
    <row r="7" spans="1:6" s="2" customFormat="1" ht="14.1" customHeight="1">
      <c r="A7" s="399" t="s">
        <v>807</v>
      </c>
      <c r="B7" s="411" t="s">
        <v>811</v>
      </c>
      <c r="C7" s="400">
        <v>0.79166666666666663</v>
      </c>
      <c r="D7" s="401" t="s">
        <v>412</v>
      </c>
      <c r="E7" s="401" t="s">
        <v>57</v>
      </c>
      <c r="F7" s="402"/>
    </row>
    <row r="8" spans="1:6" s="2" customFormat="1" ht="14.1" customHeight="1">
      <c r="A8" s="403" t="s">
        <v>556</v>
      </c>
      <c r="B8" s="412" t="s">
        <v>812</v>
      </c>
      <c r="C8" s="404">
        <v>0.33333333333333331</v>
      </c>
      <c r="D8" s="405" t="s">
        <v>813</v>
      </c>
      <c r="E8" s="405" t="s">
        <v>169</v>
      </c>
      <c r="F8" s="406" t="s">
        <v>814</v>
      </c>
    </row>
    <row r="9" spans="1:6" s="2" customFormat="1" ht="14.1" customHeight="1">
      <c r="A9" s="403" t="s">
        <v>568</v>
      </c>
      <c r="B9" s="412" t="s">
        <v>815</v>
      </c>
      <c r="C9" s="404">
        <v>0.8125</v>
      </c>
      <c r="D9" s="405" t="s">
        <v>122</v>
      </c>
      <c r="E9" s="405" t="s">
        <v>57</v>
      </c>
      <c r="F9" s="406" t="s">
        <v>80</v>
      </c>
    </row>
    <row r="10" spans="1:6" s="2" customFormat="1" ht="14.1" customHeight="1">
      <c r="A10" s="403" t="s">
        <v>568</v>
      </c>
      <c r="B10" s="412" t="s">
        <v>816</v>
      </c>
      <c r="C10" s="405"/>
      <c r="D10" s="405" t="s">
        <v>25</v>
      </c>
      <c r="E10" s="405"/>
      <c r="F10" s="406" t="s">
        <v>817</v>
      </c>
    </row>
    <row r="11" spans="1:6" s="2" customFormat="1" ht="14.1" customHeight="1">
      <c r="A11" s="403" t="s">
        <v>568</v>
      </c>
      <c r="B11" s="413">
        <v>43892</v>
      </c>
      <c r="C11" s="405"/>
      <c r="D11" s="405" t="s">
        <v>818</v>
      </c>
      <c r="E11" s="405" t="s">
        <v>714</v>
      </c>
      <c r="F11" s="406" t="s">
        <v>819</v>
      </c>
    </row>
    <row r="12" spans="1:6" s="2" customFormat="1" ht="14.1" customHeight="1">
      <c r="A12" s="403" t="s">
        <v>568</v>
      </c>
      <c r="B12" s="413">
        <v>43899</v>
      </c>
      <c r="C12" s="404">
        <v>0.79166666666666663</v>
      </c>
      <c r="D12" s="405" t="s">
        <v>765</v>
      </c>
      <c r="E12" s="405" t="s">
        <v>696</v>
      </c>
      <c r="F12" s="406"/>
    </row>
    <row r="13" spans="1:6" s="2" customFormat="1" ht="14.1" customHeight="1">
      <c r="A13" s="403" t="s">
        <v>570</v>
      </c>
      <c r="B13" s="412"/>
      <c r="C13" s="405"/>
      <c r="D13" s="405" t="s">
        <v>760</v>
      </c>
      <c r="E13" s="405"/>
      <c r="F13" s="406"/>
    </row>
    <row r="14" spans="1:6" s="2" customFormat="1" ht="14.1" customHeight="1">
      <c r="A14" s="403" t="s">
        <v>568</v>
      </c>
      <c r="B14" s="413">
        <v>43906</v>
      </c>
      <c r="C14" s="404">
        <v>0.8125</v>
      </c>
      <c r="D14" s="405" t="s">
        <v>820</v>
      </c>
      <c r="E14" s="405" t="s">
        <v>57</v>
      </c>
      <c r="F14" s="406" t="s">
        <v>821</v>
      </c>
    </row>
    <row r="15" spans="1:6" s="2" customFormat="1" ht="14.1" customHeight="1">
      <c r="A15" s="403" t="s">
        <v>568</v>
      </c>
      <c r="B15" s="412"/>
      <c r="C15" s="405"/>
      <c r="D15" s="405" t="s">
        <v>19</v>
      </c>
      <c r="E15" s="405" t="s">
        <v>58</v>
      </c>
      <c r="F15" s="406"/>
    </row>
    <row r="16" spans="1:6" s="2" customFormat="1" ht="14.1" customHeight="1">
      <c r="A16" s="403" t="s">
        <v>568</v>
      </c>
      <c r="B16" s="413">
        <v>43920</v>
      </c>
      <c r="C16" s="404">
        <v>0.8125</v>
      </c>
      <c r="D16" s="405" t="s">
        <v>822</v>
      </c>
      <c r="E16" s="405" t="s">
        <v>57</v>
      </c>
      <c r="F16" s="406" t="s">
        <v>123</v>
      </c>
    </row>
    <row r="17" spans="1:6" s="2" customFormat="1" ht="14.1" customHeight="1">
      <c r="A17" s="403" t="s">
        <v>570</v>
      </c>
      <c r="B17" s="412" t="s">
        <v>823</v>
      </c>
      <c r="C17" s="404">
        <v>0.33333333333333331</v>
      </c>
      <c r="D17" s="405" t="s">
        <v>824</v>
      </c>
      <c r="E17" s="405" t="s">
        <v>171</v>
      </c>
      <c r="F17" s="406" t="s">
        <v>825</v>
      </c>
    </row>
    <row r="18" spans="1:6" s="2" customFormat="1" ht="14.1" customHeight="1">
      <c r="A18" s="403" t="s">
        <v>570</v>
      </c>
      <c r="B18" s="413">
        <v>43942</v>
      </c>
      <c r="C18" s="404">
        <v>0.58333333333333337</v>
      </c>
      <c r="D18" s="405" t="s">
        <v>826</v>
      </c>
      <c r="E18" s="405" t="s">
        <v>57</v>
      </c>
      <c r="F18" s="406"/>
    </row>
    <row r="19" spans="1:6" s="2" customFormat="1" ht="14.1" customHeight="1">
      <c r="A19" s="403" t="s">
        <v>570</v>
      </c>
      <c r="B19" s="412" t="s">
        <v>827</v>
      </c>
      <c r="C19" s="404">
        <v>0.33333333333333331</v>
      </c>
      <c r="D19" s="405" t="s">
        <v>711</v>
      </c>
      <c r="E19" s="405" t="s">
        <v>828</v>
      </c>
      <c r="F19" s="406"/>
    </row>
    <row r="20" spans="1:6" s="2" customFormat="1" ht="14.1" customHeight="1">
      <c r="A20" s="403" t="s">
        <v>584</v>
      </c>
      <c r="B20" s="413">
        <v>43950</v>
      </c>
      <c r="C20" s="404">
        <v>0.3125</v>
      </c>
      <c r="D20" s="405" t="s">
        <v>726</v>
      </c>
      <c r="E20" s="405" t="s">
        <v>57</v>
      </c>
      <c r="F20" s="406" t="s">
        <v>829</v>
      </c>
    </row>
    <row r="21" spans="1:6" s="2" customFormat="1" ht="14.1" customHeight="1">
      <c r="A21" s="403" t="s">
        <v>584</v>
      </c>
      <c r="B21" s="413">
        <v>43964</v>
      </c>
      <c r="C21" s="404">
        <v>0.3125</v>
      </c>
      <c r="D21" s="405" t="s">
        <v>435</v>
      </c>
      <c r="E21" s="405" t="s">
        <v>830</v>
      </c>
      <c r="F21" s="406" t="s">
        <v>831</v>
      </c>
    </row>
    <row r="22" spans="1:6" s="2" customFormat="1" ht="14.1" customHeight="1">
      <c r="A22" s="403" t="s">
        <v>570</v>
      </c>
      <c r="B22" s="413">
        <v>43977</v>
      </c>
      <c r="C22" s="405"/>
      <c r="D22" s="405" t="s">
        <v>156</v>
      </c>
      <c r="E22" s="405"/>
      <c r="F22" s="406"/>
    </row>
    <row r="23" spans="1:6" s="2" customFormat="1" ht="14.1" customHeight="1">
      <c r="A23" s="403" t="s">
        <v>584</v>
      </c>
      <c r="B23" s="413">
        <v>43985</v>
      </c>
      <c r="C23" s="404">
        <v>0.3125</v>
      </c>
      <c r="D23" s="405" t="s">
        <v>832</v>
      </c>
      <c r="E23" s="405"/>
      <c r="F23" s="406" t="s">
        <v>833</v>
      </c>
    </row>
    <row r="24" spans="1:6" s="2" customFormat="1" ht="14.1" customHeight="1">
      <c r="A24" s="403" t="s">
        <v>629</v>
      </c>
      <c r="B24" s="412" t="s">
        <v>677</v>
      </c>
      <c r="C24" s="405" t="s">
        <v>629</v>
      </c>
      <c r="D24" s="405" t="s">
        <v>39</v>
      </c>
      <c r="E24" s="405"/>
      <c r="F24" s="406"/>
    </row>
    <row r="25" spans="1:6" s="2" customFormat="1" ht="14.1" customHeight="1">
      <c r="A25" s="403" t="s">
        <v>570</v>
      </c>
      <c r="B25" s="413">
        <v>44005</v>
      </c>
      <c r="C25" s="404">
        <v>0.60416666666666663</v>
      </c>
      <c r="D25" s="405" t="s">
        <v>695</v>
      </c>
      <c r="E25" s="405" t="s">
        <v>834</v>
      </c>
      <c r="F25" s="406"/>
    </row>
    <row r="26" spans="1:6" s="2" customFormat="1" ht="14.1" customHeight="1">
      <c r="A26" s="403" t="s">
        <v>584</v>
      </c>
      <c r="B26" s="413">
        <v>44006</v>
      </c>
      <c r="C26" s="404">
        <v>0.3125</v>
      </c>
      <c r="D26" s="405" t="s">
        <v>835</v>
      </c>
      <c r="E26" s="405" t="s">
        <v>74</v>
      </c>
      <c r="F26" s="406" t="s">
        <v>836</v>
      </c>
    </row>
    <row r="27" spans="1:6" s="2" customFormat="1" ht="14.1" customHeight="1">
      <c r="A27" s="403" t="s">
        <v>570</v>
      </c>
      <c r="B27" s="413">
        <v>44012</v>
      </c>
      <c r="C27" s="404">
        <v>0.6875</v>
      </c>
      <c r="D27" s="405" t="s">
        <v>36</v>
      </c>
      <c r="E27" s="405" t="s">
        <v>57</v>
      </c>
      <c r="F27" s="406"/>
    </row>
    <row r="28" spans="1:6" s="2" customFormat="1" ht="14.1" customHeight="1">
      <c r="A28" s="403" t="s">
        <v>584</v>
      </c>
      <c r="B28" s="413">
        <v>44013</v>
      </c>
      <c r="C28" s="405"/>
      <c r="D28" s="405" t="s">
        <v>32</v>
      </c>
      <c r="E28" s="405"/>
      <c r="F28" s="406"/>
    </row>
    <row r="29" spans="1:6" s="2" customFormat="1" ht="14.1" customHeight="1">
      <c r="A29" s="403" t="s">
        <v>584</v>
      </c>
      <c r="B29" s="413">
        <v>44027</v>
      </c>
      <c r="C29" s="404">
        <v>0.3125</v>
      </c>
      <c r="D29" s="405" t="s">
        <v>837</v>
      </c>
      <c r="E29" s="405" t="s">
        <v>74</v>
      </c>
      <c r="F29" s="406" t="s">
        <v>123</v>
      </c>
    </row>
    <row r="30" spans="1:6" s="2" customFormat="1" ht="14.1" customHeight="1">
      <c r="A30" s="403" t="s">
        <v>584</v>
      </c>
      <c r="B30" s="412" t="s">
        <v>838</v>
      </c>
      <c r="C30" s="404">
        <v>0.3125</v>
      </c>
      <c r="D30" s="405" t="s">
        <v>839</v>
      </c>
      <c r="E30" s="405"/>
      <c r="F30" s="406" t="s">
        <v>80</v>
      </c>
    </row>
    <row r="31" spans="1:6" s="2" customFormat="1" ht="14.1" customHeight="1">
      <c r="A31" s="403" t="s">
        <v>570</v>
      </c>
      <c r="B31" s="412" t="s">
        <v>840</v>
      </c>
      <c r="C31" s="404">
        <v>0.33333333333333331</v>
      </c>
      <c r="D31" s="405" t="s">
        <v>813</v>
      </c>
      <c r="E31" s="405" t="s">
        <v>230</v>
      </c>
      <c r="F31" s="406"/>
    </row>
    <row r="32" spans="1:6" s="2" customFormat="1" ht="14.1" customHeight="1">
      <c r="A32" s="403" t="s">
        <v>584</v>
      </c>
      <c r="B32" s="412" t="s">
        <v>841</v>
      </c>
      <c r="C32" s="404">
        <v>0.3125</v>
      </c>
      <c r="D32" s="405" t="s">
        <v>66</v>
      </c>
      <c r="E32" s="405" t="s">
        <v>74</v>
      </c>
      <c r="F32" s="406" t="s">
        <v>842</v>
      </c>
    </row>
    <row r="33" spans="1:6" s="2" customFormat="1" ht="14.1" customHeight="1">
      <c r="A33" s="403" t="s">
        <v>570</v>
      </c>
      <c r="B33" s="414" t="s">
        <v>843</v>
      </c>
      <c r="C33" s="404">
        <v>0.60416666666666663</v>
      </c>
      <c r="D33" s="405" t="s">
        <v>43</v>
      </c>
      <c r="E33" s="405" t="s">
        <v>67</v>
      </c>
      <c r="F33" s="406"/>
    </row>
    <row r="34" spans="1:6" s="2" customFormat="1" ht="14.1" customHeight="1">
      <c r="A34" s="403" t="s">
        <v>584</v>
      </c>
      <c r="B34" s="412" t="s">
        <v>844</v>
      </c>
      <c r="C34" s="404">
        <v>0.3125</v>
      </c>
      <c r="D34" s="405" t="s">
        <v>845</v>
      </c>
      <c r="E34" s="405" t="s">
        <v>74</v>
      </c>
      <c r="F34" s="406" t="s">
        <v>846</v>
      </c>
    </row>
    <row r="35" spans="1:6" s="2" customFormat="1" ht="14.1" customHeight="1">
      <c r="A35" s="403" t="s">
        <v>847</v>
      </c>
      <c r="B35" s="412" t="s">
        <v>848</v>
      </c>
      <c r="C35" s="405"/>
      <c r="D35" s="405" t="s">
        <v>849</v>
      </c>
      <c r="E35" s="405" t="s">
        <v>850</v>
      </c>
      <c r="F35" s="406"/>
    </row>
    <row r="36" spans="1:6" s="2" customFormat="1" ht="14.1" customHeight="1">
      <c r="A36" s="403" t="s">
        <v>570</v>
      </c>
      <c r="B36" s="412" t="s">
        <v>851</v>
      </c>
      <c r="C36" s="404">
        <v>0.60416666666666663</v>
      </c>
      <c r="D36" s="405" t="s">
        <v>852</v>
      </c>
      <c r="E36" s="405" t="s">
        <v>853</v>
      </c>
      <c r="F36" s="406"/>
    </row>
    <row r="37" spans="1:6" s="2" customFormat="1" ht="14.1" customHeight="1">
      <c r="A37" s="403" t="s">
        <v>570</v>
      </c>
      <c r="B37" s="414" t="s">
        <v>854</v>
      </c>
      <c r="C37" s="404">
        <v>0.33333333333333331</v>
      </c>
      <c r="D37" s="405" t="s">
        <v>824</v>
      </c>
      <c r="E37" s="405" t="s">
        <v>58</v>
      </c>
      <c r="F37" s="406"/>
    </row>
    <row r="38" spans="1:6" s="2" customFormat="1" ht="14.1" customHeight="1">
      <c r="A38" s="403" t="s">
        <v>570</v>
      </c>
      <c r="B38" s="412" t="s">
        <v>855</v>
      </c>
      <c r="C38" s="404">
        <v>0.60416666666666663</v>
      </c>
      <c r="D38" s="405" t="s">
        <v>800</v>
      </c>
      <c r="E38" s="405" t="s">
        <v>67</v>
      </c>
      <c r="F38" s="406"/>
    </row>
    <row r="39" spans="1:6" s="2" customFormat="1" ht="14.1" customHeight="1">
      <c r="A39" s="403" t="s">
        <v>570</v>
      </c>
      <c r="B39" s="413">
        <v>44110</v>
      </c>
      <c r="C39" s="404">
        <v>0.79166666666666663</v>
      </c>
      <c r="D39" s="405" t="s">
        <v>48</v>
      </c>
      <c r="E39" s="405" t="s">
        <v>57</v>
      </c>
      <c r="F39" s="406"/>
    </row>
    <row r="40" spans="1:6" s="2" customFormat="1" ht="14.1" customHeight="1">
      <c r="A40" s="403" t="s">
        <v>570</v>
      </c>
      <c r="B40" s="412" t="s">
        <v>856</v>
      </c>
      <c r="C40" s="404">
        <v>0.33333333333333331</v>
      </c>
      <c r="D40" s="405" t="s">
        <v>711</v>
      </c>
      <c r="E40" s="405" t="s">
        <v>857</v>
      </c>
      <c r="F40" s="406" t="s">
        <v>858</v>
      </c>
    </row>
    <row r="41" spans="1:6" s="2" customFormat="1" ht="14.1" customHeight="1">
      <c r="A41" s="403" t="s">
        <v>570</v>
      </c>
      <c r="B41" s="412" t="s">
        <v>859</v>
      </c>
      <c r="C41" s="404">
        <v>0.33333333333333331</v>
      </c>
      <c r="D41" s="405" t="s">
        <v>860</v>
      </c>
      <c r="E41" s="405" t="s">
        <v>169</v>
      </c>
      <c r="F41" s="406" t="s">
        <v>220</v>
      </c>
    </row>
    <row r="42" spans="1:6" s="2" customFormat="1" ht="14.1" customHeight="1">
      <c r="A42" s="403" t="s">
        <v>570</v>
      </c>
      <c r="B42" s="412" t="s">
        <v>861</v>
      </c>
      <c r="C42" s="404">
        <v>0.58333333333333337</v>
      </c>
      <c r="D42" s="405" t="s">
        <v>862</v>
      </c>
      <c r="E42" s="405" t="s">
        <v>57</v>
      </c>
      <c r="F42" s="406"/>
    </row>
    <row r="43" spans="1:6" s="2" customFormat="1" ht="14.1" customHeight="1">
      <c r="A43" s="403" t="s">
        <v>570</v>
      </c>
      <c r="B43" s="412" t="s">
        <v>863</v>
      </c>
      <c r="C43" s="405"/>
      <c r="D43" s="405" t="s">
        <v>864</v>
      </c>
      <c r="E43" s="405" t="s">
        <v>59</v>
      </c>
      <c r="F43" s="406"/>
    </row>
    <row r="44" spans="1:6" s="2" customFormat="1" ht="14.1" customHeight="1">
      <c r="A44" s="403" t="s">
        <v>807</v>
      </c>
      <c r="B44" s="412" t="s">
        <v>865</v>
      </c>
      <c r="C44" s="405"/>
      <c r="D44" s="405" t="s">
        <v>866</v>
      </c>
      <c r="E44" s="405" t="s">
        <v>74</v>
      </c>
      <c r="F44" s="406"/>
    </row>
    <row r="45" spans="1:6" s="2" customFormat="1" ht="14.1" customHeight="1">
      <c r="A45" s="403" t="s">
        <v>570</v>
      </c>
      <c r="B45" s="412" t="s">
        <v>867</v>
      </c>
      <c r="C45" s="404">
        <v>0.60416666666666663</v>
      </c>
      <c r="D45" s="405" t="s">
        <v>868</v>
      </c>
      <c r="E45" s="405" t="s">
        <v>67</v>
      </c>
      <c r="F45" s="406"/>
    </row>
    <row r="46" spans="1:6" s="2" customFormat="1" ht="14.1" customHeight="1">
      <c r="A46" s="403" t="s">
        <v>570</v>
      </c>
      <c r="B46" s="414" t="s">
        <v>869</v>
      </c>
      <c r="C46" s="404">
        <v>0.39583333333333331</v>
      </c>
      <c r="D46" s="405" t="s">
        <v>54</v>
      </c>
      <c r="E46" s="405" t="s">
        <v>71</v>
      </c>
      <c r="F46" s="406"/>
    </row>
    <row r="47" spans="1:6" s="2" customFormat="1" ht="14.1" customHeight="1">
      <c r="A47" s="403" t="s">
        <v>570</v>
      </c>
      <c r="B47" s="412" t="s">
        <v>870</v>
      </c>
      <c r="C47" s="404">
        <v>0.6875</v>
      </c>
      <c r="D47" s="405" t="s">
        <v>117</v>
      </c>
      <c r="E47" s="405" t="s">
        <v>507</v>
      </c>
      <c r="F47" s="406"/>
    </row>
    <row r="48" spans="1:6" s="2" customFormat="1" ht="14.1" customHeight="1">
      <c r="A48" s="403" t="s">
        <v>568</v>
      </c>
      <c r="B48" s="412" t="s">
        <v>871</v>
      </c>
      <c r="C48" s="404">
        <v>0.79166666666666663</v>
      </c>
      <c r="D48" s="405" t="s">
        <v>14</v>
      </c>
      <c r="E48" s="405" t="s">
        <v>57</v>
      </c>
      <c r="F48" s="406"/>
    </row>
    <row r="49" spans="1:6" s="2" customFormat="1" ht="14.1" customHeight="1">
      <c r="A49" s="403"/>
      <c r="B49" s="414"/>
      <c r="C49" s="405"/>
      <c r="D49" s="405"/>
      <c r="E49" s="405"/>
      <c r="F49" s="406"/>
    </row>
    <row r="50" spans="1:6" s="2" customFormat="1" ht="14.1" customHeight="1">
      <c r="A50" s="403"/>
      <c r="B50" s="412"/>
      <c r="C50" s="405"/>
      <c r="D50" s="405"/>
      <c r="E50" s="405"/>
      <c r="F50" s="406"/>
    </row>
    <row r="51" spans="1:6" s="2" customFormat="1" ht="14.1" customHeight="1">
      <c r="A51" s="403"/>
      <c r="B51" s="412"/>
      <c r="C51" s="405"/>
      <c r="D51" s="405"/>
      <c r="E51" s="405"/>
      <c r="F51" s="406"/>
    </row>
    <row r="52" spans="1:6" s="2" customFormat="1" ht="14.1" customHeight="1">
      <c r="A52" s="403"/>
      <c r="B52" s="412"/>
      <c r="C52" s="405"/>
      <c r="D52" s="405"/>
      <c r="E52" s="405"/>
      <c r="F52" s="406"/>
    </row>
    <row r="53" spans="1:6" s="2" customFormat="1" ht="14.1" customHeight="1">
      <c r="A53" s="415"/>
      <c r="B53" s="416"/>
      <c r="C53" s="417"/>
      <c r="D53" s="417"/>
      <c r="E53" s="417"/>
      <c r="F53" s="418"/>
    </row>
    <row r="54" spans="1:6" s="2" customFormat="1" ht="6" customHeight="1">
      <c r="A54" s="29"/>
      <c r="B54" s="407"/>
      <c r="C54" s="31"/>
      <c r="D54" s="31"/>
      <c r="E54" s="32"/>
      <c r="F54" s="32"/>
    </row>
    <row r="55" spans="1:6" s="2" customFormat="1" ht="9.75" customHeight="1">
      <c r="A55" s="512" t="s">
        <v>103</v>
      </c>
      <c r="B55" s="512"/>
      <c r="C55" s="512"/>
      <c r="D55" s="512"/>
      <c r="E55" s="512"/>
      <c r="F55" s="512"/>
    </row>
    <row r="56" spans="1:6" s="2" customFormat="1" ht="9.75" customHeight="1">
      <c r="A56" s="513" t="s">
        <v>104</v>
      </c>
      <c r="B56" s="513"/>
      <c r="C56" s="513"/>
      <c r="D56" s="513"/>
      <c r="E56" s="513"/>
      <c r="F56" s="513"/>
    </row>
    <row r="57" spans="1:6" s="2" customFormat="1" ht="10.5" customHeight="1">
      <c r="A57" s="512" t="s">
        <v>105</v>
      </c>
      <c r="B57" s="512"/>
      <c r="C57" s="512"/>
      <c r="D57" s="512"/>
      <c r="E57" s="512"/>
      <c r="F57" s="512"/>
    </row>
    <row r="58" spans="1:6" s="2" customFormat="1" ht="18" customHeight="1">
      <c r="B58" s="408"/>
    </row>
    <row r="59" spans="1:6" s="2" customFormat="1" ht="18" customHeight="1">
      <c r="B59" s="408"/>
    </row>
    <row r="60" spans="1:6" s="2" customFormat="1" ht="18" customHeight="1">
      <c r="B60" s="408"/>
    </row>
    <row r="61" spans="1:6" s="2" customFormat="1" ht="18" customHeight="1">
      <c r="B61" s="408"/>
    </row>
    <row r="62" spans="1:6" s="2" customFormat="1" ht="18" customHeight="1">
      <c r="B62" s="408"/>
    </row>
    <row r="63" spans="1:6" s="2" customFormat="1" ht="18" customHeight="1">
      <c r="B63" s="408"/>
    </row>
    <row r="64" spans="1:6" s="2" customFormat="1" ht="18" customHeight="1">
      <c r="B64" s="408"/>
    </row>
    <row r="65" spans="2:2" s="2" customFormat="1" ht="18" customHeight="1">
      <c r="B65" s="408"/>
    </row>
    <row r="66" spans="2:2" s="2" customFormat="1" ht="18" customHeight="1">
      <c r="B66" s="408"/>
    </row>
    <row r="67" spans="2:2" s="2" customFormat="1" ht="18" customHeight="1">
      <c r="B67" s="408"/>
    </row>
    <row r="68" spans="2:2" s="2" customFormat="1" ht="18" customHeight="1">
      <c r="B68" s="408"/>
    </row>
    <row r="69" spans="2:2" s="2" customFormat="1" ht="18" customHeight="1">
      <c r="B69" s="408"/>
    </row>
    <row r="70" spans="2:2" s="2" customFormat="1" ht="18" customHeight="1">
      <c r="B70" s="408"/>
    </row>
    <row r="71" spans="2:2" s="2" customFormat="1" ht="18" customHeight="1">
      <c r="B71" s="408"/>
    </row>
  </sheetData>
  <mergeCells count="8">
    <mergeCell ref="A56:F56"/>
    <mergeCell ref="A57:F57"/>
    <mergeCell ref="A1:F1"/>
    <mergeCell ref="A2:F2"/>
    <mergeCell ref="A3:F3"/>
    <mergeCell ref="A4:F4"/>
    <mergeCell ref="A5:F5"/>
    <mergeCell ref="A55:F55"/>
  </mergeCells>
  <pageMargins left="0" right="0" top="0" bottom="0" header="0" footer="0.11811023622047245"/>
  <pageSetup paperSize="9" orientation="portrait" horizontalDpi="300" r:id="rId1"/>
  <headerFooter alignWithMargins="0">
    <oddFooter>&amp;R&amp;D &amp;T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1"/>
  <sheetViews>
    <sheetView workbookViewId="0">
      <selection activeCell="A10" sqref="A10"/>
    </sheetView>
  </sheetViews>
  <sheetFormatPr baseColWidth="10" defaultRowHeight="18" customHeight="1"/>
  <cols>
    <col min="1" max="1" width="8.5546875" bestFit="1" customWidth="1"/>
    <col min="2" max="2" width="12.109375" bestFit="1" customWidth="1"/>
    <col min="3" max="3" width="6.5546875" bestFit="1" customWidth="1"/>
    <col min="4" max="4" width="39" customWidth="1"/>
    <col min="5" max="5" width="15.33203125" customWidth="1"/>
    <col min="6" max="6" width="21.44140625" customWidth="1"/>
  </cols>
  <sheetData>
    <row r="1" spans="1:6" ht="15.75" customHeight="1">
      <c r="A1" s="514" t="s">
        <v>0</v>
      </c>
      <c r="B1" s="514"/>
      <c r="C1" s="514"/>
      <c r="D1" s="514"/>
      <c r="E1" s="514"/>
      <c r="F1" s="514"/>
    </row>
    <row r="2" spans="1:6" ht="12.75" customHeight="1">
      <c r="A2" s="515" t="s">
        <v>1</v>
      </c>
      <c r="B2" s="515"/>
      <c r="C2" s="515"/>
      <c r="D2" s="515"/>
      <c r="E2" s="515"/>
      <c r="F2" s="515"/>
    </row>
    <row r="3" spans="1:6" ht="19.5" customHeight="1">
      <c r="A3" s="516" t="s">
        <v>2</v>
      </c>
      <c r="B3" s="516"/>
      <c r="C3" s="516"/>
      <c r="D3" s="516"/>
      <c r="E3" s="516"/>
      <c r="F3" s="516"/>
    </row>
    <row r="4" spans="1:6" ht="12" customHeight="1">
      <c r="A4" s="517" t="s">
        <v>3</v>
      </c>
      <c r="B4" s="517"/>
      <c r="C4" s="517"/>
      <c r="D4" s="517"/>
      <c r="E4" s="517"/>
      <c r="F4" s="517"/>
    </row>
    <row r="5" spans="1:6" ht="15.75" customHeight="1" thickBot="1">
      <c r="A5" s="510" t="s">
        <v>415</v>
      </c>
      <c r="B5" s="510"/>
      <c r="C5" s="510"/>
      <c r="D5" s="510"/>
      <c r="E5" s="510"/>
      <c r="F5" s="510"/>
    </row>
    <row r="6" spans="1:6" s="1" customFormat="1" ht="18" customHeight="1" thickBot="1">
      <c r="A6" s="362" t="s">
        <v>148</v>
      </c>
      <c r="B6" s="363" t="s">
        <v>4</v>
      </c>
      <c r="C6" s="363" t="s">
        <v>149</v>
      </c>
      <c r="D6" s="363" t="s">
        <v>5</v>
      </c>
      <c r="E6" s="363" t="s">
        <v>6</v>
      </c>
      <c r="F6" s="363" t="s">
        <v>872</v>
      </c>
    </row>
    <row r="7" spans="1:6" s="2" customFormat="1" ht="14.1" customHeight="1" thickBot="1">
      <c r="A7" s="364" t="s">
        <v>568</v>
      </c>
      <c r="B7" s="367">
        <v>38730</v>
      </c>
      <c r="C7" s="365">
        <v>0.79166666666666663</v>
      </c>
      <c r="D7" s="366" t="s">
        <v>14</v>
      </c>
      <c r="E7" s="366" t="s">
        <v>57</v>
      </c>
      <c r="F7" s="366"/>
    </row>
    <row r="8" spans="1:6" s="2" customFormat="1" ht="14.1" customHeight="1" thickBot="1">
      <c r="A8" s="364" t="s">
        <v>568</v>
      </c>
      <c r="B8" s="367">
        <v>38751</v>
      </c>
      <c r="C8" s="365">
        <v>0.8125</v>
      </c>
      <c r="D8" s="366" t="s">
        <v>873</v>
      </c>
      <c r="E8" s="366" t="s">
        <v>57</v>
      </c>
      <c r="F8" s="366" t="s">
        <v>874</v>
      </c>
    </row>
    <row r="9" spans="1:6" s="2" customFormat="1" ht="14.1" customHeight="1" thickBot="1">
      <c r="A9" s="364" t="s">
        <v>568</v>
      </c>
      <c r="B9" s="367">
        <v>38772</v>
      </c>
      <c r="C9" s="365">
        <v>0.8125</v>
      </c>
      <c r="D9" s="366" t="s">
        <v>875</v>
      </c>
      <c r="E9" s="366" t="s">
        <v>57</v>
      </c>
      <c r="F9" s="366" t="s">
        <v>692</v>
      </c>
    </row>
    <row r="10" spans="1:6" s="2" customFormat="1" ht="14.1" customHeight="1" thickBot="1">
      <c r="A10" s="364" t="s">
        <v>570</v>
      </c>
      <c r="B10" s="367">
        <v>38766</v>
      </c>
      <c r="C10" s="365">
        <v>0.58333333333333337</v>
      </c>
      <c r="D10" s="366" t="s">
        <v>760</v>
      </c>
      <c r="E10" s="366"/>
      <c r="F10" s="366"/>
    </row>
    <row r="11" spans="1:6" s="2" customFormat="1" ht="14.1" customHeight="1" thickBot="1">
      <c r="A11" s="364" t="s">
        <v>568</v>
      </c>
      <c r="B11" s="367">
        <v>38786</v>
      </c>
      <c r="C11" s="365">
        <v>0.79166666666666663</v>
      </c>
      <c r="D11" s="366" t="s">
        <v>765</v>
      </c>
      <c r="E11" s="366" t="s">
        <v>876</v>
      </c>
      <c r="F11" s="366"/>
    </row>
    <row r="12" spans="1:6" s="2" customFormat="1" ht="14.1" customHeight="1" thickBot="1">
      <c r="A12" s="364" t="s">
        <v>568</v>
      </c>
      <c r="B12" s="367">
        <v>38793</v>
      </c>
      <c r="C12" s="365">
        <v>0.8125</v>
      </c>
      <c r="D12" s="366" t="s">
        <v>877</v>
      </c>
      <c r="E12" s="366" t="s">
        <v>57</v>
      </c>
      <c r="F12" s="366" t="s">
        <v>80</v>
      </c>
    </row>
    <row r="13" spans="1:6" s="2" customFormat="1" ht="14.1" customHeight="1" thickBot="1">
      <c r="A13" s="364" t="s">
        <v>568</v>
      </c>
      <c r="B13" s="367">
        <v>38807</v>
      </c>
      <c r="C13" s="365">
        <v>0.8125</v>
      </c>
      <c r="D13" s="366" t="s">
        <v>878</v>
      </c>
      <c r="E13" s="366" t="s">
        <v>57</v>
      </c>
      <c r="F13" s="366" t="s">
        <v>879</v>
      </c>
    </row>
    <row r="14" spans="1:6" s="2" customFormat="1" ht="14.1" customHeight="1" thickBot="1">
      <c r="A14" s="364" t="s">
        <v>570</v>
      </c>
      <c r="B14" s="367">
        <v>38822</v>
      </c>
      <c r="C14" s="365">
        <v>0.58333333333333337</v>
      </c>
      <c r="D14" s="366" t="s">
        <v>826</v>
      </c>
      <c r="E14" s="366" t="s">
        <v>57</v>
      </c>
      <c r="F14" s="366" t="s">
        <v>349</v>
      </c>
    </row>
    <row r="15" spans="1:6" s="2" customFormat="1" ht="14.1" customHeight="1" thickBot="1">
      <c r="A15" s="364"/>
      <c r="B15" s="366"/>
      <c r="C15" s="366"/>
      <c r="D15" s="366" t="s">
        <v>19</v>
      </c>
      <c r="E15" s="366" t="s">
        <v>58</v>
      </c>
      <c r="F15" s="366"/>
    </row>
    <row r="16" spans="1:6" s="2" customFormat="1" ht="14.1" customHeight="1" thickBot="1">
      <c r="A16" s="364" t="s">
        <v>584</v>
      </c>
      <c r="B16" s="367">
        <v>38837</v>
      </c>
      <c r="C16" s="365">
        <v>0.3125</v>
      </c>
      <c r="D16" s="366" t="s">
        <v>880</v>
      </c>
      <c r="E16" s="366" t="s">
        <v>64</v>
      </c>
      <c r="F16" s="366" t="s">
        <v>767</v>
      </c>
    </row>
    <row r="17" spans="1:6" s="2" customFormat="1" ht="14.1" customHeight="1" thickBot="1">
      <c r="A17" s="364"/>
      <c r="B17" s="366" t="s">
        <v>881</v>
      </c>
      <c r="C17" s="366"/>
      <c r="D17" s="366" t="s">
        <v>25</v>
      </c>
      <c r="E17" s="366"/>
      <c r="F17" s="366"/>
    </row>
    <row r="18" spans="1:6" s="2" customFormat="1" ht="14.1" customHeight="1" thickBot="1">
      <c r="A18" s="364" t="s">
        <v>584</v>
      </c>
      <c r="B18" s="367">
        <v>38858</v>
      </c>
      <c r="C18" s="365">
        <v>0.3125</v>
      </c>
      <c r="D18" s="366" t="s">
        <v>882</v>
      </c>
      <c r="E18" s="366" t="s">
        <v>66</v>
      </c>
      <c r="F18" s="366" t="s">
        <v>883</v>
      </c>
    </row>
    <row r="19" spans="1:6" s="2" customFormat="1" ht="14.1" customHeight="1" thickBot="1">
      <c r="A19" s="364"/>
      <c r="B19" s="366" t="s">
        <v>884</v>
      </c>
      <c r="C19" s="366"/>
      <c r="D19" s="366" t="s">
        <v>39</v>
      </c>
      <c r="E19" s="366"/>
      <c r="F19" s="366" t="s">
        <v>91</v>
      </c>
    </row>
    <row r="20" spans="1:6" s="2" customFormat="1" ht="14.1" customHeight="1" thickBot="1">
      <c r="A20" s="364" t="s">
        <v>584</v>
      </c>
      <c r="B20" s="367">
        <v>38879</v>
      </c>
      <c r="C20" s="365">
        <v>0.3125</v>
      </c>
      <c r="D20" s="366" t="s">
        <v>885</v>
      </c>
      <c r="E20" s="366" t="s">
        <v>551</v>
      </c>
      <c r="F20" s="366" t="s">
        <v>886</v>
      </c>
    </row>
    <row r="21" spans="1:6" s="2" customFormat="1" ht="14.1" customHeight="1" thickBot="1">
      <c r="A21" s="364" t="s">
        <v>569</v>
      </c>
      <c r="B21" s="367">
        <v>38883</v>
      </c>
      <c r="C21" s="365">
        <v>0.375</v>
      </c>
      <c r="D21" s="366" t="s">
        <v>109</v>
      </c>
      <c r="E21" s="366" t="s">
        <v>57</v>
      </c>
      <c r="F21" s="366"/>
    </row>
    <row r="22" spans="1:6" s="2" customFormat="1" ht="14.1" customHeight="1" thickBot="1">
      <c r="A22" s="364" t="s">
        <v>887</v>
      </c>
      <c r="B22" s="366" t="s">
        <v>888</v>
      </c>
      <c r="C22" s="366"/>
      <c r="D22" s="366" t="s">
        <v>889</v>
      </c>
      <c r="E22" s="366" t="s">
        <v>890</v>
      </c>
      <c r="F22" s="366" t="s">
        <v>734</v>
      </c>
    </row>
    <row r="23" spans="1:6" s="2" customFormat="1" ht="14.1" customHeight="1" thickBot="1">
      <c r="A23" s="364" t="s">
        <v>584</v>
      </c>
      <c r="B23" s="367">
        <v>38900</v>
      </c>
      <c r="C23" s="365">
        <v>0.3125</v>
      </c>
      <c r="D23" s="366" t="s">
        <v>263</v>
      </c>
      <c r="E23" s="366" t="s">
        <v>891</v>
      </c>
      <c r="F23" s="366" t="s">
        <v>892</v>
      </c>
    </row>
    <row r="24" spans="1:6" s="2" customFormat="1" ht="14.1" customHeight="1" thickBot="1">
      <c r="A24" s="364" t="s">
        <v>570</v>
      </c>
      <c r="B24" s="367">
        <v>38906</v>
      </c>
      <c r="C24" s="365">
        <v>0.70833333333333337</v>
      </c>
      <c r="D24" s="366" t="s">
        <v>36</v>
      </c>
      <c r="E24" s="366" t="s">
        <v>57</v>
      </c>
      <c r="F24" s="366"/>
    </row>
    <row r="25" spans="1:6" s="2" customFormat="1" ht="14.1" customHeight="1" thickBot="1">
      <c r="A25" s="364" t="s">
        <v>584</v>
      </c>
      <c r="B25" s="367">
        <v>38921</v>
      </c>
      <c r="C25" s="365">
        <v>0.3125</v>
      </c>
      <c r="D25" s="366" t="s">
        <v>885</v>
      </c>
      <c r="E25" s="366" t="s">
        <v>74</v>
      </c>
      <c r="F25" s="366" t="s">
        <v>80</v>
      </c>
    </row>
    <row r="26" spans="1:6" s="2" customFormat="1" ht="14.1" customHeight="1" thickBot="1">
      <c r="A26" s="364" t="s">
        <v>584</v>
      </c>
      <c r="B26" s="367">
        <v>38942</v>
      </c>
      <c r="C26" s="365">
        <v>0.3125</v>
      </c>
      <c r="D26" s="366" t="s">
        <v>893</v>
      </c>
      <c r="E26" s="366"/>
      <c r="F26" s="366" t="s">
        <v>88</v>
      </c>
    </row>
    <row r="27" spans="1:6" s="2" customFormat="1" ht="14.1" customHeight="1" thickBot="1">
      <c r="A27" s="364" t="s">
        <v>584</v>
      </c>
      <c r="B27" s="367">
        <v>38956</v>
      </c>
      <c r="C27" s="365">
        <v>0.3125</v>
      </c>
      <c r="D27" s="366" t="s">
        <v>894</v>
      </c>
      <c r="E27" s="366" t="s">
        <v>66</v>
      </c>
      <c r="F27" s="366" t="s">
        <v>895</v>
      </c>
    </row>
    <row r="28" spans="1:6" s="2" customFormat="1" ht="14.1" customHeight="1" thickBot="1">
      <c r="A28" s="364" t="s">
        <v>570</v>
      </c>
      <c r="B28" s="367">
        <v>38962</v>
      </c>
      <c r="C28" s="365">
        <v>0.60416666666666663</v>
      </c>
      <c r="D28" s="366" t="s">
        <v>43</v>
      </c>
      <c r="E28" s="366" t="s">
        <v>59</v>
      </c>
      <c r="F28" s="366"/>
    </row>
    <row r="29" spans="1:6" s="2" customFormat="1" ht="14.1" customHeight="1" thickBot="1">
      <c r="A29" s="364" t="s">
        <v>584</v>
      </c>
      <c r="B29" s="367">
        <v>38970</v>
      </c>
      <c r="C29" s="365">
        <v>0.3125</v>
      </c>
      <c r="D29" s="366" t="s">
        <v>29</v>
      </c>
      <c r="E29" s="366" t="s">
        <v>74</v>
      </c>
      <c r="F29" s="366" t="s">
        <v>80</v>
      </c>
    </row>
    <row r="30" spans="1:6" s="2" customFormat="1" ht="14.1" customHeight="1" thickBot="1">
      <c r="A30" s="364" t="s">
        <v>570</v>
      </c>
      <c r="B30" s="367">
        <v>38976</v>
      </c>
      <c r="C30" s="365">
        <v>0.60416666666666663</v>
      </c>
      <c r="D30" s="366" t="s">
        <v>896</v>
      </c>
      <c r="E30" s="366" t="s">
        <v>59</v>
      </c>
      <c r="F30" s="366"/>
    </row>
    <row r="31" spans="1:6" s="2" customFormat="1" ht="14.1" customHeight="1" thickBot="1">
      <c r="A31" s="364" t="s">
        <v>570</v>
      </c>
      <c r="B31" s="367">
        <v>38983</v>
      </c>
      <c r="C31" s="365">
        <v>0.60416666666666663</v>
      </c>
      <c r="D31" s="366" t="s">
        <v>897</v>
      </c>
      <c r="E31" s="366" t="s">
        <v>74</v>
      </c>
      <c r="F31" s="366"/>
    </row>
    <row r="32" spans="1:6" s="2" customFormat="1" ht="14.1" customHeight="1" thickBot="1">
      <c r="A32" s="364" t="s">
        <v>568</v>
      </c>
      <c r="B32" s="367">
        <v>38989</v>
      </c>
      <c r="C32" s="365">
        <v>0.79166666666666663</v>
      </c>
      <c r="D32" s="366" t="s">
        <v>818</v>
      </c>
      <c r="E32" s="366" t="s">
        <v>898</v>
      </c>
      <c r="F32" s="366" t="s">
        <v>899</v>
      </c>
    </row>
    <row r="33" spans="1:6" s="2" customFormat="1" ht="14.1" customHeight="1" thickBot="1">
      <c r="A33" s="364"/>
      <c r="B33" s="366" t="s">
        <v>900</v>
      </c>
      <c r="C33" s="366"/>
      <c r="D33" s="366" t="s">
        <v>25</v>
      </c>
      <c r="E33" s="366"/>
      <c r="F33" s="366"/>
    </row>
    <row r="34" spans="1:6" s="2" customFormat="1" ht="14.1" customHeight="1" thickBot="1">
      <c r="A34" s="364" t="s">
        <v>570</v>
      </c>
      <c r="B34" s="367">
        <v>38997</v>
      </c>
      <c r="C34" s="365">
        <v>0.8125</v>
      </c>
      <c r="D34" s="366" t="s">
        <v>48</v>
      </c>
      <c r="E34" s="366" t="s">
        <v>75</v>
      </c>
      <c r="F34" s="366"/>
    </row>
    <row r="35" spans="1:6" s="2" customFormat="1" ht="14.1" customHeight="1" thickBot="1">
      <c r="A35" s="364" t="s">
        <v>570</v>
      </c>
      <c r="B35" s="367">
        <v>39004</v>
      </c>
      <c r="C35" s="365">
        <v>0.58333333333333337</v>
      </c>
      <c r="D35" s="366" t="s">
        <v>901</v>
      </c>
      <c r="E35" s="366" t="s">
        <v>57</v>
      </c>
      <c r="F35" s="366" t="s">
        <v>902</v>
      </c>
    </row>
    <row r="36" spans="1:6" s="2" customFormat="1" ht="61.2" customHeight="1">
      <c r="A36" s="522" t="s">
        <v>887</v>
      </c>
      <c r="B36" s="522" t="s">
        <v>903</v>
      </c>
      <c r="C36" s="522"/>
      <c r="D36" s="522" t="s">
        <v>754</v>
      </c>
      <c r="E36" s="419" t="s">
        <v>78</v>
      </c>
      <c r="F36" s="522"/>
    </row>
    <row r="37" spans="1:6" s="2" customFormat="1" ht="14.1" customHeight="1" thickBot="1">
      <c r="A37" s="523"/>
      <c r="B37" s="523"/>
      <c r="C37" s="523"/>
      <c r="D37" s="523"/>
      <c r="E37" s="366" t="s">
        <v>74</v>
      </c>
      <c r="F37" s="523"/>
    </row>
    <row r="38" spans="1:6" s="2" customFormat="1" ht="14.1" customHeight="1" thickBot="1">
      <c r="A38" s="364" t="s">
        <v>570</v>
      </c>
      <c r="B38" s="367">
        <v>39046</v>
      </c>
      <c r="C38" s="365">
        <v>0.60416666666666663</v>
      </c>
      <c r="D38" s="366" t="s">
        <v>868</v>
      </c>
      <c r="E38" s="366" t="s">
        <v>74</v>
      </c>
      <c r="F38" s="366"/>
    </row>
    <row r="39" spans="1:6" s="2" customFormat="1" ht="14.1" customHeight="1" thickBot="1">
      <c r="A39" s="364" t="s">
        <v>570</v>
      </c>
      <c r="B39" s="367">
        <v>39053</v>
      </c>
      <c r="C39" s="365">
        <v>0.6875</v>
      </c>
      <c r="D39" s="366" t="s">
        <v>117</v>
      </c>
      <c r="E39" s="366"/>
      <c r="F39" s="366"/>
    </row>
    <row r="40" spans="1:6" s="2" customFormat="1" ht="14.1" customHeight="1" thickBot="1">
      <c r="A40" s="364" t="s">
        <v>570</v>
      </c>
      <c r="B40" s="366" t="s">
        <v>904</v>
      </c>
      <c r="C40" s="365">
        <v>0.41666666666666669</v>
      </c>
      <c r="D40" s="366" t="s">
        <v>54</v>
      </c>
      <c r="E40" s="366" t="s">
        <v>71</v>
      </c>
      <c r="F40" s="366"/>
    </row>
    <row r="41" spans="1:6" s="2" customFormat="1" ht="14.1" customHeight="1" thickBot="1">
      <c r="A41" s="364" t="s">
        <v>568</v>
      </c>
      <c r="B41" s="367">
        <v>39094</v>
      </c>
      <c r="C41" s="365">
        <v>0.79166666666666663</v>
      </c>
      <c r="D41" s="366" t="s">
        <v>14</v>
      </c>
      <c r="E41" s="366" t="s">
        <v>57</v>
      </c>
      <c r="F41" s="366"/>
    </row>
    <row r="42" spans="1:6" s="2" customFormat="1" ht="14.1" customHeight="1">
      <c r="A42" s="10"/>
      <c r="B42" s="11"/>
      <c r="C42" s="12"/>
      <c r="D42" s="12"/>
      <c r="E42" s="13"/>
      <c r="F42" s="14"/>
    </row>
    <row r="43" spans="1:6" s="2" customFormat="1" ht="14.1" customHeight="1">
      <c r="A43" s="10"/>
      <c r="B43" s="11"/>
      <c r="C43" s="12"/>
      <c r="D43" s="12"/>
      <c r="E43" s="13"/>
      <c r="F43" s="14"/>
    </row>
    <row r="44" spans="1:6" s="2" customFormat="1" ht="14.1" customHeight="1">
      <c r="A44" s="10"/>
      <c r="B44" s="11"/>
      <c r="C44" s="12"/>
      <c r="D44" s="12"/>
      <c r="E44" s="13"/>
      <c r="F44" s="14"/>
    </row>
    <row r="45" spans="1:6" s="2" customFormat="1" ht="14.1" customHeight="1">
      <c r="A45" s="10"/>
      <c r="B45" s="11"/>
      <c r="C45" s="12"/>
      <c r="D45" s="12"/>
      <c r="E45" s="13"/>
      <c r="F45" s="14"/>
    </row>
    <row r="46" spans="1:6" s="2" customFormat="1" ht="14.1" customHeight="1">
      <c r="A46" s="10"/>
      <c r="B46" s="22"/>
      <c r="C46" s="12"/>
      <c r="D46" s="12"/>
      <c r="E46" s="13"/>
      <c r="F46" s="14"/>
    </row>
    <row r="47" spans="1:6" s="2" customFormat="1" ht="14.1" customHeight="1">
      <c r="A47" s="10"/>
      <c r="B47" s="11"/>
      <c r="C47" s="12"/>
      <c r="D47" s="12"/>
      <c r="E47" s="13"/>
      <c r="F47" s="14"/>
    </row>
    <row r="48" spans="1:6" s="2" customFormat="1" ht="14.1" customHeight="1">
      <c r="A48" s="10"/>
      <c r="B48" s="11"/>
      <c r="C48" s="12"/>
      <c r="D48" s="12"/>
      <c r="E48" s="13"/>
      <c r="F48" s="14"/>
    </row>
    <row r="49" spans="1:6" s="2" customFormat="1" ht="14.1" customHeight="1">
      <c r="A49" s="10"/>
      <c r="B49" s="22"/>
      <c r="C49" s="12"/>
      <c r="D49" s="12"/>
      <c r="E49" s="13"/>
      <c r="F49" s="14"/>
    </row>
    <row r="50" spans="1:6" s="2" customFormat="1" ht="14.1" customHeight="1">
      <c r="A50" s="10"/>
      <c r="B50" s="11"/>
      <c r="C50" s="12"/>
      <c r="D50" s="12"/>
      <c r="E50" s="13"/>
      <c r="F50" s="14"/>
    </row>
    <row r="51" spans="1:6" s="2" customFormat="1" ht="14.1" customHeight="1">
      <c r="A51" s="10"/>
      <c r="B51" s="11"/>
      <c r="C51" s="12"/>
      <c r="D51" s="12"/>
      <c r="E51" s="13"/>
      <c r="F51" s="14"/>
    </row>
    <row r="52" spans="1:6" s="2" customFormat="1" ht="14.1" customHeight="1">
      <c r="A52" s="10"/>
      <c r="B52" s="11"/>
      <c r="C52" s="12"/>
      <c r="D52" s="12"/>
      <c r="E52" s="13"/>
      <c r="F52" s="14"/>
    </row>
    <row r="53" spans="1:6" s="2" customFormat="1" ht="14.1" customHeight="1">
      <c r="A53" s="24"/>
      <c r="B53" s="25"/>
      <c r="C53" s="26"/>
      <c r="D53" s="26"/>
      <c r="E53" s="27"/>
      <c r="F53" s="28"/>
    </row>
    <row r="54" spans="1:6" s="2" customFormat="1" ht="6" customHeight="1">
      <c r="A54" s="29"/>
      <c r="B54" s="30"/>
      <c r="C54" s="31"/>
      <c r="D54" s="31"/>
      <c r="E54" s="32"/>
      <c r="F54" s="32"/>
    </row>
    <row r="55" spans="1:6" s="2" customFormat="1" ht="9.75" customHeight="1">
      <c r="A55" s="512" t="s">
        <v>103</v>
      </c>
      <c r="B55" s="512"/>
      <c r="C55" s="512"/>
      <c r="D55" s="512"/>
      <c r="E55" s="512"/>
      <c r="F55" s="512"/>
    </row>
    <row r="56" spans="1:6" s="2" customFormat="1" ht="9.75" customHeight="1">
      <c r="A56" s="513" t="s">
        <v>104</v>
      </c>
      <c r="B56" s="513"/>
      <c r="C56" s="513"/>
      <c r="D56" s="513"/>
      <c r="E56" s="513"/>
      <c r="F56" s="513"/>
    </row>
    <row r="57" spans="1:6" s="2" customFormat="1" ht="10.5" customHeight="1">
      <c r="A57" s="512" t="s">
        <v>105</v>
      </c>
      <c r="B57" s="512"/>
      <c r="C57" s="512"/>
      <c r="D57" s="512"/>
      <c r="E57" s="512"/>
      <c r="F57" s="512"/>
    </row>
    <row r="58" spans="1:6" s="2" customFormat="1" ht="18" customHeight="1"/>
    <row r="59" spans="1:6" s="2" customFormat="1" ht="18" customHeight="1"/>
    <row r="60" spans="1:6" s="2" customFormat="1" ht="18" customHeight="1"/>
    <row r="61" spans="1:6" s="2" customFormat="1" ht="18" customHeight="1"/>
    <row r="62" spans="1:6" s="2" customFormat="1" ht="18" customHeight="1"/>
    <row r="63" spans="1:6" s="2" customFormat="1" ht="18" customHeight="1"/>
    <row r="64" spans="1:6" s="2" customFormat="1" ht="18" customHeight="1"/>
    <row r="65" s="2" customFormat="1" ht="18" customHeight="1"/>
    <row r="66" s="2" customFormat="1" ht="18" customHeight="1"/>
    <row r="67" s="2" customFormat="1" ht="18" customHeight="1"/>
    <row r="68" s="2" customFormat="1" ht="18" customHeight="1"/>
    <row r="69" s="2" customFormat="1" ht="18" customHeight="1"/>
    <row r="70" s="2" customFormat="1" ht="18" customHeight="1"/>
    <row r="71" s="2" customFormat="1" ht="18" customHeight="1"/>
  </sheetData>
  <mergeCells count="13">
    <mergeCell ref="A56:F56"/>
    <mergeCell ref="A57:F57"/>
    <mergeCell ref="A1:F1"/>
    <mergeCell ref="A2:F2"/>
    <mergeCell ref="A3:F3"/>
    <mergeCell ref="A4:F4"/>
    <mergeCell ref="A5:F5"/>
    <mergeCell ref="A55:F55"/>
    <mergeCell ref="A36:A37"/>
    <mergeCell ref="B36:B37"/>
    <mergeCell ref="C36:C37"/>
    <mergeCell ref="D36:D37"/>
    <mergeCell ref="F36:F37"/>
  </mergeCells>
  <pageMargins left="0" right="0" top="0" bottom="0" header="0" footer="0.11811023622047245"/>
  <pageSetup paperSize="9" orientation="portrait" horizontalDpi="300" r:id="rId1"/>
  <headerFooter alignWithMargins="0">
    <oddFooter>&amp;R&amp;D &amp;T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95BFB55-F4DF-46DD-BF03-BEAE07F9DD8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19</vt:i4>
      </vt:variant>
      <vt:variant>
        <vt:lpstr>Benannte Bereiche</vt:lpstr>
      </vt:variant>
      <vt:variant>
        <vt:i4>34</vt:i4>
      </vt:variant>
    </vt:vector>
  </HeadingPairs>
  <TitlesOfParts>
    <vt:vector size="53" baseType="lpstr">
      <vt:lpstr>2023</vt:lpstr>
      <vt:lpstr>2022</vt:lpstr>
      <vt:lpstr>2021</vt:lpstr>
      <vt:lpstr>2020 Pandemie</vt:lpstr>
      <vt:lpstr>2020</vt:lpstr>
      <vt:lpstr>2019</vt:lpstr>
      <vt:lpstr>2018</vt:lpstr>
      <vt:lpstr>2017</vt:lpstr>
      <vt:lpstr>2016</vt:lpstr>
      <vt:lpstr>2015</vt:lpstr>
      <vt:lpstr>2014</vt:lpstr>
      <vt:lpstr>2012</vt:lpstr>
      <vt:lpstr>2013</vt:lpstr>
      <vt:lpstr>2011</vt:lpstr>
      <vt:lpstr>2010</vt:lpstr>
      <vt:lpstr>2009</vt:lpstr>
      <vt:lpstr>2008</vt:lpstr>
      <vt:lpstr>2007</vt:lpstr>
      <vt:lpstr>2006</vt:lpstr>
      <vt:lpstr>'2013'!Druckbereich</vt:lpstr>
      <vt:lpstr>'2014'!Druckbereich</vt:lpstr>
      <vt:lpstr>'2015'!Druckbereich</vt:lpstr>
      <vt:lpstr>'2016'!Druckbereich</vt:lpstr>
      <vt:lpstr>'2017'!Druckbereich</vt:lpstr>
      <vt:lpstr>'2018'!Druckbereich</vt:lpstr>
      <vt:lpstr>'2019'!Druckbereich</vt:lpstr>
      <vt:lpstr>'2020'!Druckbereich</vt:lpstr>
      <vt:lpstr>'2020 Pandemie'!Druckbereich</vt:lpstr>
      <vt:lpstr>'2021'!Druckbereich</vt:lpstr>
      <vt:lpstr>'2022'!Druckbereich</vt:lpstr>
      <vt:lpstr>'2023'!Druckbereich</vt:lpstr>
      <vt:lpstr>'2018'!Drucktitel</vt:lpstr>
      <vt:lpstr>'2019'!Drucktitel</vt:lpstr>
      <vt:lpstr>'2020'!Drucktitel</vt:lpstr>
      <vt:lpstr>'2020 Pandemie'!Drucktitel</vt:lpstr>
      <vt:lpstr>'2021'!Drucktitel</vt:lpstr>
      <vt:lpstr>'2022'!Drucktitel</vt:lpstr>
      <vt:lpstr>'2023'!Drucktitel</vt:lpstr>
      <vt:lpstr>'2008'!OLE_LINK1</vt:lpstr>
      <vt:lpstr>'2010'!OLE_LINK2</vt:lpstr>
      <vt:lpstr>'2012'!Print_Area</vt:lpstr>
      <vt:lpstr>'2013'!Print_Area</vt:lpstr>
      <vt:lpstr>'2014'!Print_Area</vt:lpstr>
      <vt:lpstr>'2015'!Print_Area</vt:lpstr>
      <vt:lpstr>'2016'!Print_Area</vt:lpstr>
      <vt:lpstr>'2017'!Print_Area</vt:lpstr>
      <vt:lpstr>'2018'!Print_Area</vt:lpstr>
      <vt:lpstr>'2019'!Print_Area</vt:lpstr>
      <vt:lpstr>'2020'!Print_Area</vt:lpstr>
      <vt:lpstr>'2020 Pandemie'!Print_Area</vt:lpstr>
      <vt:lpstr>'2021'!Print_Area</vt:lpstr>
      <vt:lpstr>'2022'!Print_Area</vt:lpstr>
      <vt:lpstr>'2023'!Print_Area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joerg</dc:creator>
  <cp:lastModifiedBy>Jörg Hölzemann</cp:lastModifiedBy>
  <cp:lastPrinted>2023-01-13T14:19:03Z</cp:lastPrinted>
  <dcterms:created xsi:type="dcterms:W3CDTF">2011-10-23T08:44:06Z</dcterms:created>
  <dcterms:modified xsi:type="dcterms:W3CDTF">2023-01-13T14:55:29Z</dcterms:modified>
</cp:coreProperties>
</file>